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mcguinness\Desktop\"/>
    </mc:Choice>
  </mc:AlternateContent>
  <xr:revisionPtr revIDLastSave="0" documentId="8_{116FB207-53BA-4BB4-B6FC-A90ABCA12DE8}" xr6:coauthVersionLast="47" xr6:coauthVersionMax="47" xr10:uidLastSave="{00000000-0000-0000-0000-000000000000}"/>
  <workbookProtection workbookAlgorithmName="SHA-512" workbookHashValue="b6eaDJYmtoHzpVvPCw5UEYLPyDtYIHH47CYHsWIpwFcHWha3JUM9Dg8tCiMqLlK4zuxc8rzZFl0Jc/Wkw7xIvg==" workbookSaltValue="bwN9ggWOHidT48HhNJXR2A==" workbookSpinCount="100000" lockStructure="1"/>
  <bookViews>
    <workbookView xWindow="-110" yWindow="-110" windowWidth="19420" windowHeight="10300" tabRatio="777" firstSheet="1" activeTab="8" xr2:uid="{00000000-000D-0000-FFFF-FFFF00000000}"/>
  </bookViews>
  <sheets>
    <sheet name="Cover" sheetId="48" r:id="rId1"/>
    <sheet name="Validations" sheetId="49" r:id="rId2"/>
    <sheet name="CSR_01.00" sheetId="39" r:id="rId3"/>
    <sheet name="CSR_02.00" sheetId="34" r:id="rId4"/>
    <sheet name="CSR_03.00" sheetId="35" r:id="rId5"/>
    <sheet name="CSR_04.00" sheetId="40" r:id="rId6"/>
    <sheet name="CSR_05.00" sheetId="1" r:id="rId7"/>
    <sheet name="CSR_06.00" sheetId="2" r:id="rId8"/>
    <sheet name="CSR_07.00" sheetId="33" r:id="rId9"/>
    <sheet name="CSR_08.00" sheetId="38" r:id="rId10"/>
    <sheet name="CSR_08.01" sheetId="47" r:id="rId11"/>
    <sheet name="CSR_08.02" sheetId="50" r:id="rId12"/>
    <sheet name="CSR_08.03" sheetId="42" r:id="rId13"/>
    <sheet name="CSR_08.04" sheetId="43" r:id="rId14"/>
    <sheet name="CSR_08.05" sheetId="44" r:id="rId15"/>
    <sheet name="CSR_09.00" sheetId="46" r:id="rId16"/>
    <sheet name="CSR_10.00" sheetId="52" r:id="rId17"/>
    <sheet name="CSR_11.00" sheetId="53" r:id="rId18"/>
    <sheet name="Country List" sheetId="51" state="hidden" r:id="rId19"/>
  </sheets>
  <definedNames>
    <definedName name="_xlnm._FilterDatabase" localSheetId="2" hidden="1">'CSR_01.00'!$A$34:$E$34</definedName>
    <definedName name="_xlnm.Print_Area" localSheetId="1">Validations!$A$1:$E$47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49" l="1"/>
  <c r="E45" i="49"/>
  <c r="E44" i="49"/>
  <c r="E42" i="49"/>
  <c r="E43" i="49"/>
  <c r="E46" i="49" a="1"/>
  <c r="E46" i="49" s="1"/>
  <c r="E47" i="49" a="1"/>
  <c r="E47" i="49" s="1"/>
  <c r="H6" i="43" l="1"/>
  <c r="H7" i="43"/>
  <c r="H8" i="43"/>
  <c r="E30" i="49" s="1"/>
  <c r="H9" i="43"/>
  <c r="H10" i="43"/>
  <c r="H11" i="43"/>
  <c r="H12" i="43"/>
  <c r="H13" i="43"/>
  <c r="H14" i="43"/>
  <c r="H15" i="43"/>
  <c r="H16" i="43"/>
  <c r="H17" i="43"/>
  <c r="H18" i="43"/>
  <c r="H19" i="43"/>
  <c r="H20" i="43"/>
  <c r="H21" i="43"/>
  <c r="H22" i="43"/>
  <c r="H23" i="43"/>
  <c r="H24" i="43"/>
  <c r="H25" i="43"/>
  <c r="H26" i="43"/>
  <c r="H27" i="43"/>
  <c r="H28" i="43"/>
  <c r="H29" i="43"/>
  <c r="H30" i="43"/>
  <c r="H31" i="43"/>
  <c r="H32" i="43"/>
  <c r="H33" i="43"/>
  <c r="H34" i="43"/>
  <c r="H35" i="43"/>
  <c r="H36" i="43"/>
  <c r="H37" i="43"/>
  <c r="H38" i="43"/>
  <c r="H39" i="43"/>
  <c r="H40" i="43"/>
  <c r="H41" i="43"/>
  <c r="H42" i="43"/>
  <c r="H43" i="43"/>
  <c r="H44" i="43"/>
  <c r="H45" i="43"/>
  <c r="H46" i="43"/>
  <c r="H47" i="43"/>
  <c r="H48" i="43"/>
  <c r="H49" i="43"/>
  <c r="H50" i="43"/>
  <c r="H51" i="43"/>
  <c r="H52" i="43"/>
  <c r="H53" i="43"/>
  <c r="H54" i="43"/>
  <c r="H55" i="43"/>
  <c r="H56" i="43"/>
  <c r="H57" i="43"/>
  <c r="H58" i="43"/>
  <c r="H59" i="43"/>
  <c r="H60" i="43"/>
  <c r="H61" i="43"/>
  <c r="H62" i="43"/>
  <c r="H63" i="43"/>
  <c r="H64" i="43"/>
  <c r="H65" i="43"/>
  <c r="H66" i="43"/>
  <c r="H67" i="43"/>
  <c r="H68" i="43"/>
  <c r="H69" i="43"/>
  <c r="H70" i="43"/>
  <c r="H71" i="43"/>
  <c r="H72" i="43"/>
  <c r="H73" i="43"/>
  <c r="H74" i="43"/>
  <c r="H75" i="43"/>
  <c r="H76" i="43"/>
  <c r="H77" i="43"/>
  <c r="H78" i="43"/>
  <c r="H79" i="43"/>
  <c r="H80" i="43"/>
  <c r="H81" i="43"/>
  <c r="H82" i="43"/>
  <c r="H83" i="43"/>
  <c r="H84" i="43"/>
  <c r="H85" i="43"/>
  <c r="H86" i="43"/>
  <c r="H87" i="43"/>
  <c r="H88" i="43"/>
  <c r="H89" i="43"/>
  <c r="H90" i="43"/>
  <c r="H91" i="43"/>
  <c r="H92" i="43"/>
  <c r="H93" i="43"/>
  <c r="H94" i="43"/>
  <c r="H95" i="43"/>
  <c r="H96" i="43"/>
  <c r="H97" i="43"/>
  <c r="H98" i="43"/>
  <c r="H99" i="43"/>
  <c r="H100" i="43"/>
  <c r="H101" i="43"/>
  <c r="H102" i="43"/>
  <c r="H103" i="43"/>
  <c r="H104" i="43"/>
  <c r="H105" i="43"/>
  <c r="H106" i="43"/>
  <c r="H107" i="43"/>
  <c r="H108" i="43"/>
  <c r="H109" i="43"/>
  <c r="H110" i="43"/>
  <c r="H111" i="43"/>
  <c r="H112" i="43"/>
  <c r="H113" i="43"/>
  <c r="H114" i="43"/>
  <c r="H115" i="43"/>
  <c r="H116" i="43"/>
  <c r="H117" i="43"/>
  <c r="H118" i="43"/>
  <c r="H119" i="43"/>
  <c r="H120" i="43"/>
  <c r="H121" i="43"/>
  <c r="H122" i="43"/>
  <c r="H123" i="43"/>
  <c r="H124" i="43"/>
  <c r="H125" i="43"/>
  <c r="H126" i="43"/>
  <c r="H127" i="43"/>
  <c r="H128" i="43"/>
  <c r="H129" i="43"/>
  <c r="H130" i="43"/>
  <c r="H131" i="43"/>
  <c r="H132" i="43"/>
  <c r="H133" i="43"/>
  <c r="H134" i="43"/>
  <c r="H135" i="43"/>
  <c r="H136" i="43"/>
  <c r="H137" i="43"/>
  <c r="H138" i="43"/>
  <c r="H139" i="43"/>
  <c r="H140" i="43"/>
  <c r="H141" i="43"/>
  <c r="H142" i="43"/>
  <c r="H143" i="43"/>
  <c r="H144" i="43"/>
  <c r="H145" i="43"/>
  <c r="H146" i="43"/>
  <c r="H147" i="43"/>
  <c r="H148" i="43"/>
  <c r="H149" i="43"/>
  <c r="H150" i="43"/>
  <c r="H151" i="43"/>
  <c r="H152" i="43"/>
  <c r="H153" i="43"/>
  <c r="H154" i="43"/>
  <c r="H155" i="43"/>
  <c r="H156" i="43"/>
  <c r="H157" i="43"/>
  <c r="H158" i="43"/>
  <c r="H159" i="43"/>
  <c r="H160" i="43"/>
  <c r="H161" i="43"/>
  <c r="H162" i="43"/>
  <c r="H163" i="43"/>
  <c r="H164" i="43"/>
  <c r="H165" i="43"/>
  <c r="H166" i="43"/>
  <c r="H167" i="43"/>
  <c r="H168" i="43"/>
  <c r="H169" i="43"/>
  <c r="H170" i="43"/>
  <c r="H171" i="43"/>
  <c r="H172" i="43"/>
  <c r="H173" i="43"/>
  <c r="H174" i="43"/>
  <c r="H175" i="43"/>
  <c r="H176" i="43"/>
  <c r="H177" i="43"/>
  <c r="H178" i="43"/>
  <c r="H179" i="43"/>
  <c r="H180" i="43"/>
  <c r="H181" i="43"/>
  <c r="H182" i="43"/>
  <c r="H183" i="43"/>
  <c r="H184" i="43"/>
  <c r="H185" i="43"/>
  <c r="H186" i="43"/>
  <c r="H187" i="43"/>
  <c r="H188" i="43"/>
  <c r="H189" i="43"/>
  <c r="H190" i="43"/>
  <c r="H191" i="43"/>
  <c r="H192" i="43"/>
  <c r="H193" i="43"/>
  <c r="H194" i="43"/>
  <c r="H195" i="43"/>
  <c r="H196" i="43"/>
  <c r="H197" i="43"/>
  <c r="H198" i="43"/>
  <c r="H199" i="43"/>
  <c r="H200" i="43"/>
  <c r="H201" i="43"/>
  <c r="H202" i="43"/>
  <c r="H203" i="43"/>
  <c r="H204" i="43"/>
  <c r="E29" i="49"/>
  <c r="E31" i="49"/>
  <c r="H5" i="43"/>
  <c r="E6" i="49"/>
  <c r="E8" i="49"/>
  <c r="E7" i="49"/>
  <c r="D16" i="1"/>
  <c r="D8" i="33"/>
  <c r="D5" i="33" s="1"/>
  <c r="E4" i="2"/>
  <c r="D17" i="1"/>
  <c r="D27" i="34"/>
  <c r="E36" i="49"/>
  <c r="D14" i="33" l="1"/>
  <c r="E40" i="49"/>
  <c r="E22" i="49" l="1"/>
  <c r="E28" i="49"/>
  <c r="E27" i="49"/>
  <c r="E21" i="49" l="1"/>
  <c r="E20" i="49"/>
  <c r="E23" i="49"/>
  <c r="E19" i="49"/>
  <c r="E17" i="49"/>
  <c r="E16" i="49"/>
  <c r="E15" i="49"/>
  <c r="E14" i="49"/>
  <c r="E13" i="49"/>
  <c r="E18" i="49"/>
  <c r="E12" i="49"/>
  <c r="D6" i="34"/>
  <c r="D20" i="34"/>
  <c r="E34" i="49"/>
  <c r="E32" i="49"/>
  <c r="D5" i="38"/>
  <c r="E25" i="49" l="1"/>
  <c r="E26" i="49"/>
  <c r="E24" i="49"/>
  <c r="D8" i="1" l="1"/>
  <c r="D4" i="34"/>
  <c r="E4" i="49"/>
  <c r="D4" i="35"/>
  <c r="E39" i="49"/>
  <c r="E33" i="49"/>
  <c r="D3" i="1" l="1"/>
  <c r="D5" i="1"/>
  <c r="D4" i="1" s="1"/>
  <c r="E11" i="49"/>
  <c r="E10" i="49"/>
  <c r="E9" i="49"/>
  <c r="E11" i="2" l="1"/>
  <c r="E37" i="49"/>
  <c r="F55" i="50"/>
  <c r="E3" i="40"/>
  <c r="D19" i="35"/>
  <c r="F55" i="47" l="1"/>
  <c r="D26" i="35" l="1"/>
  <c r="E35" i="49" s="1"/>
  <c r="E5" i="49"/>
  <c r="D8" i="48"/>
  <c r="E8" i="48" l="1"/>
  <c r="E38" i="49" l="1"/>
  <c r="C1" i="49" l="1"/>
  <c r="D9" i="48"/>
  <c r="I4" i="48" l="1"/>
  <c r="E9" i="48"/>
  <c r="E5" i="4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<sst xmlns="http://schemas.openxmlformats.org/spreadsheetml/2006/main" count="1323" uniqueCount="782">
  <si>
    <t>Retained earnings</t>
  </si>
  <si>
    <t>Accumulated other comprehensive income</t>
  </si>
  <si>
    <t>OWN FUNDS</t>
  </si>
  <si>
    <t>TIER 1 CAPITAL</t>
  </si>
  <si>
    <t xml:space="preserve">(-) Goodwill </t>
  </si>
  <si>
    <t>(-) Other intangible assets</t>
  </si>
  <si>
    <t xml:space="preserve">Share premium </t>
  </si>
  <si>
    <t>Other reserves</t>
  </si>
  <si>
    <t>COMMON EQUITY TIER 1 CAPITAL</t>
  </si>
  <si>
    <t>(-)TOTAL DEDUCTIONS FROM COMMON EQUITY TIER 1</t>
  </si>
  <si>
    <t>(-) Losses for the current financial year</t>
  </si>
  <si>
    <t>(-) Other deductions</t>
  </si>
  <si>
    <t>(-) Deferred tax assets that rely on future profitability and do not arise from temporary differences net of associated tax liabilities</t>
  </si>
  <si>
    <t>Permanent minimum capital requirement</t>
  </si>
  <si>
    <t>Fixed overhead requirement</t>
  </si>
  <si>
    <t>CET 1 Ratio</t>
  </si>
  <si>
    <t>Fixed Overhead Requirement</t>
  </si>
  <si>
    <t>Minority interest given recognition in CET1 capital</t>
  </si>
  <si>
    <t>(-) Own CET1 instruments</t>
  </si>
  <si>
    <t>(-) Direct holdings of CET1 instruments</t>
  </si>
  <si>
    <t>(-) Indirect holdings of CET1 instruments</t>
  </si>
  <si>
    <t>(-) Synthetic holdings of CET1 instruments</t>
  </si>
  <si>
    <t>(-) Defined benefit pension fund assets</t>
  </si>
  <si>
    <t>(-) Qualifying holding outside the financial sector which exceeds 15% of own funds</t>
  </si>
  <si>
    <t>(-) Total qualifying holdings in undertaking other than financial sector entities which exceeds 60% of its own funds</t>
  </si>
  <si>
    <t xml:space="preserve">Projected fixed overheads of the current year </t>
  </si>
  <si>
    <t>Variation of fixed overheads (%)</t>
  </si>
  <si>
    <t>Surplus(+)/Deficit(-) of CET 1 Capital</t>
  </si>
  <si>
    <t>Annual Fixed Overheads of the previous year after distribution of profits</t>
  </si>
  <si>
    <t>Total expenses of the previous year after distribution of profits</t>
  </si>
  <si>
    <t>Adjustments to CET1 due to prudential filters</t>
  </si>
  <si>
    <t>Own Funds requirement</t>
  </si>
  <si>
    <t>CET1: Other capital elements, deductions and adjustments</t>
  </si>
  <si>
    <t xml:space="preserve">Fully paid up capital instruments </t>
  </si>
  <si>
    <t>(-)Total deductions</t>
  </si>
  <si>
    <t>(-)Staff bonuses and other remuneration</t>
  </si>
  <si>
    <t>(-)Employees', directors' and partners' shares in net profits</t>
  </si>
  <si>
    <t>(-)Other discretionary payments of profits and variable remuneration</t>
  </si>
  <si>
    <t>(-)Non-recurring expenses from non-ordinary activities</t>
  </si>
  <si>
    <t>Other funds</t>
  </si>
  <si>
    <t>BALANCE SHEET</t>
  </si>
  <si>
    <t>Cash and Cash Equivalents</t>
  </si>
  <si>
    <t>Total Assets</t>
  </si>
  <si>
    <t>Total Liabilities</t>
  </si>
  <si>
    <t>Property, plant and equipment</t>
  </si>
  <si>
    <t>Intangible Assets</t>
  </si>
  <si>
    <t>Inventory of Crypto Assets held</t>
  </si>
  <si>
    <t>Loans Receivable</t>
  </si>
  <si>
    <t>Loans Repayable</t>
  </si>
  <si>
    <t>Other Liabilities</t>
  </si>
  <si>
    <t>Total Equity</t>
  </si>
  <si>
    <t>Ordinary Share Capital</t>
  </si>
  <si>
    <t>Preference Share Capital</t>
  </si>
  <si>
    <t>Share Premium</t>
  </si>
  <si>
    <t>Retained Earnings</t>
  </si>
  <si>
    <t>Other Equity</t>
  </si>
  <si>
    <t>Other Assets</t>
  </si>
  <si>
    <t>INCOME STATEMENT</t>
  </si>
  <si>
    <t>Total Income for reporting period</t>
  </si>
  <si>
    <t>Total Expenditure for reporting period</t>
  </si>
  <si>
    <t>of which Staff Costs</t>
  </si>
  <si>
    <t>Other Receivables</t>
  </si>
  <si>
    <t>Financial Assets</t>
  </si>
  <si>
    <t>of which intercompany debtors</t>
  </si>
  <si>
    <t>of which intercompany receivables</t>
  </si>
  <si>
    <t>of which intercompany creditors</t>
  </si>
  <si>
    <t>of which Income from Custody and Administration of crypto-assets</t>
  </si>
  <si>
    <t>of which Income from Operation of a Trading Platform</t>
  </si>
  <si>
    <t>of which Income from Exchange of Crypto-Assets</t>
  </si>
  <si>
    <t>of which Income from Execution of Orders</t>
  </si>
  <si>
    <t>of which Income form Placing of Crypto Assets</t>
  </si>
  <si>
    <t>of which Income from Reception and Transmission of Orders</t>
  </si>
  <si>
    <t xml:space="preserve">of which Income from Providing Advice for Crypto Assets </t>
  </si>
  <si>
    <t>of which Income from Portfolio Management on Crypto-Assets</t>
  </si>
  <si>
    <t>of which Income from Transfer Services for Crypto-Assets</t>
  </si>
  <si>
    <t>of which Income from Other Crypto Services</t>
  </si>
  <si>
    <t>Other income</t>
  </si>
  <si>
    <t>Operating profit/loss</t>
  </si>
  <si>
    <t>Interest income</t>
  </si>
  <si>
    <t>Gains / Losses on crypto-assets held</t>
  </si>
  <si>
    <t>Costs associated with provision of crypto services</t>
  </si>
  <si>
    <t>Other Expenses</t>
  </si>
  <si>
    <t>Administrative expenses</t>
  </si>
  <si>
    <t>Income from provision of crypto services</t>
  </si>
  <si>
    <t>of which intercompany liabilities</t>
  </si>
  <si>
    <t>Other Investments</t>
  </si>
  <si>
    <t>Financial Liabilities</t>
  </si>
  <si>
    <t>Total number of retail clients (as defined in MiCAR) for whom the firm is holding client assets</t>
  </si>
  <si>
    <t>Total number of non-retail clients for whom the firm is holding client assets</t>
  </si>
  <si>
    <t>How many client asset breaches/incidents occurred during the reporting period?</t>
  </si>
  <si>
    <t>How many client asset breaches/material incidents were reported to the Central Bank of Ireland during the reporting period?</t>
  </si>
  <si>
    <t>Is the Third Party in the Same Group as the Reporting Entity</t>
  </si>
  <si>
    <t>Name of outsourced service provider</t>
  </si>
  <si>
    <t>Country of Incorporation of Outsourced Service Provider</t>
  </si>
  <si>
    <t>Is the Outsourced Service Provider in the same group as the reporting entity?</t>
  </si>
  <si>
    <t xml:space="preserve">Jurisdiction </t>
  </si>
  <si>
    <t>% Hot Wallet</t>
  </si>
  <si>
    <t>% Warm Wallet</t>
  </si>
  <si>
    <t>% Cold Wallet</t>
  </si>
  <si>
    <t>Total</t>
  </si>
  <si>
    <t>Market memberships</t>
  </si>
  <si>
    <t>Number of transactions</t>
  </si>
  <si>
    <t>Country of Incorporation of Third Party</t>
  </si>
  <si>
    <t>OFF BALANCE SHEET</t>
  </si>
  <si>
    <t>Trading book size</t>
  </si>
  <si>
    <t>GENERAL</t>
  </si>
  <si>
    <t>of which Previous years retained earnings</t>
  </si>
  <si>
    <t>of which Profit eligible</t>
  </si>
  <si>
    <t>OWN FUNDS COMPOSITION</t>
  </si>
  <si>
    <t>OWN FUNDS REQUIREMENT</t>
  </si>
  <si>
    <t>CAPITAL RATIOS</t>
  </si>
  <si>
    <t>%</t>
  </si>
  <si>
    <t>PROFESSIONAL INDEMNITY INSURANCE AND GUARANTEE</t>
  </si>
  <si>
    <t>Y/N</t>
  </si>
  <si>
    <t>FIXED OVERHEADS REQUIREMENT CALCULATION</t>
  </si>
  <si>
    <t>CLIENT ASSETS</t>
  </si>
  <si>
    <t>Total number of crypto assets</t>
  </si>
  <si>
    <t>Crypto assets under Management</t>
  </si>
  <si>
    <t>Turnover from unregulated activity</t>
  </si>
  <si>
    <t>Passporting</t>
  </si>
  <si>
    <t>Number of staff at reporting period end date</t>
  </si>
  <si>
    <t>Number of complaints received in the quarter</t>
  </si>
  <si>
    <t>Open text</t>
  </si>
  <si>
    <t xml:space="preserve">Summary of any material issue(s) that arose during the reporting period or that is(/are) impacting on the firm’s ability to provide crypto asset services to its clients. The firm should simultaneously communicate a detailed account of the issue(s) to its supervisor if it has not already done so.  Material issues here may be of a financial or non-financial nature
</t>
  </si>
  <si>
    <t>010</t>
  </si>
  <si>
    <t>020</t>
  </si>
  <si>
    <t>030</t>
  </si>
  <si>
    <t>040</t>
  </si>
  <si>
    <t>050</t>
  </si>
  <si>
    <t>060</t>
  </si>
  <si>
    <t>070</t>
  </si>
  <si>
    <t>080</t>
  </si>
  <si>
    <t>090</t>
  </si>
  <si>
    <t>100</t>
  </si>
  <si>
    <t>110</t>
  </si>
  <si>
    <t>120</t>
  </si>
  <si>
    <t>130</t>
  </si>
  <si>
    <t>140</t>
  </si>
  <si>
    <t>EUR</t>
  </si>
  <si>
    <t>Units</t>
  </si>
  <si>
    <t>150</t>
  </si>
  <si>
    <t>160</t>
  </si>
  <si>
    <t>170</t>
  </si>
  <si>
    <t>180</t>
  </si>
  <si>
    <t>200</t>
  </si>
  <si>
    <t>220</t>
  </si>
  <si>
    <t>190</t>
  </si>
  <si>
    <t>210</t>
  </si>
  <si>
    <t>230</t>
  </si>
  <si>
    <t>240</t>
  </si>
  <si>
    <t>250</t>
  </si>
  <si>
    <t>260</t>
  </si>
  <si>
    <t>270</t>
  </si>
  <si>
    <t>280</t>
  </si>
  <si>
    <t>Total client assets (in EUR)</t>
  </si>
  <si>
    <t>Of which client funds (in EUR)</t>
  </si>
  <si>
    <t>Total volume of client assets held on behalf of retail clients (in EUR)</t>
  </si>
  <si>
    <t>Total volume of client assets held on behalf of non-retail clients (in EUR)</t>
  </si>
  <si>
    <t>What is the highest value of client funds held during the reporting period?  (in EUR)</t>
  </si>
  <si>
    <t>What is the lowest value of client funds held during the reporting period?  (in EUR)</t>
  </si>
  <si>
    <t>What is the average value of client funds held during the reporting period?  (in EUR)</t>
  </si>
  <si>
    <t>290</t>
  </si>
  <si>
    <t>300</t>
  </si>
  <si>
    <t>310</t>
  </si>
  <si>
    <t>320</t>
  </si>
  <si>
    <t>330</t>
  </si>
  <si>
    <t>340</t>
  </si>
  <si>
    <t>350</t>
  </si>
  <si>
    <t>360</t>
  </si>
  <si>
    <t>370</t>
  </si>
  <si>
    <t>380</t>
  </si>
  <si>
    <t>390</t>
  </si>
  <si>
    <t>400</t>
  </si>
  <si>
    <t>410</t>
  </si>
  <si>
    <t>420</t>
  </si>
  <si>
    <t>430</t>
  </si>
  <si>
    <t>440</t>
  </si>
  <si>
    <t>450</t>
  </si>
  <si>
    <t>460</t>
  </si>
  <si>
    <t>470</t>
  </si>
  <si>
    <t>480</t>
  </si>
  <si>
    <t>490</t>
  </si>
  <si>
    <t>500</t>
  </si>
  <si>
    <t>CLIENT ASSETS - JURISDICTIONAL ANALYSIS</t>
  </si>
  <si>
    <t>Value of client funds held (In EUR)</t>
  </si>
  <si>
    <t>(-) CET1 instruments of financial sector entites where the firm does not have a significant investment</t>
  </si>
  <si>
    <t>(-) CET1 instruments of financial sector entities where the  firm has a significant investment</t>
  </si>
  <si>
    <t xml:space="preserve">Of which: Fixed expenses incurred on behalf of the firm by third parties </t>
  </si>
  <si>
    <t>Number of clients</t>
  </si>
  <si>
    <t>Top 5 Crypto Assets (ALL incl. EMTs and ARTs) for which crypto asset services are provided by the firm</t>
  </si>
  <si>
    <t xml:space="preserve">i.e. Total trading volume in € for each of the top 5 crypto assets transacted on the trading platform during the reporting period (applicable to Trading Venues); Volume of crypto asset trades executed/exchanged  on behalf of/with customers (applicable to brokers - principal and agent); Value of crypto asset orders received and transmitted on behalf of clients (applicable to CASPs providing RTO service) </t>
  </si>
  <si>
    <t xml:space="preserve">Name of Crypto Assets (incl. EMTs and ARTs) </t>
  </si>
  <si>
    <t>Value in €</t>
  </si>
  <si>
    <t>% of Total Volume of all crytpo asset transactions for the reporting period</t>
  </si>
  <si>
    <t>Top 5 EMTs and ARTs for which crypto asset services are provided by the firm</t>
  </si>
  <si>
    <t xml:space="preserve">Name of EMTs and ARTs </t>
  </si>
  <si>
    <t xml:space="preserve">% of Total Volume of all EMT &amp; ART transactions for the reporting period </t>
  </si>
  <si>
    <t xml:space="preserve"> For the purposes of this section of the return, the term "client assets" should be interpreted as client funds plus client crypto assets held as part of a custody service or otherwise.</t>
  </si>
  <si>
    <t>Of which client crypto assets held as part of a custody service (in EUR)</t>
  </si>
  <si>
    <t>Of which client crypto assets held, not as part of a custody service (in EUR)</t>
  </si>
  <si>
    <t>What is the highest value of client crypto assets held, not as part of a custody service, during the reporting period? (in EUR)</t>
  </si>
  <si>
    <t>What is the lowest value of client crypto assets held, not as part of a custody service, during the reporting period? (in EUR)</t>
  </si>
  <si>
    <t>What is the average value of client crypto assets held, not as part of a custody service, during the reporting period?  (in EUR)</t>
  </si>
  <si>
    <t>CLIENT ASSETS - CLIENT FUNDS</t>
  </si>
  <si>
    <r>
      <t xml:space="preserve">CLIENT ASSETS - CUSTODY
</t>
    </r>
    <r>
      <rPr>
        <b/>
        <sz val="10"/>
        <color rgb="FFC00000"/>
        <rFont val="Lato"/>
        <family val="2"/>
      </rPr>
      <t>Response required only where the Firm is providing the service of Custody and Administration of Crypto Assets on Behalf of Clients</t>
    </r>
  </si>
  <si>
    <t>Validations</t>
  </si>
  <si>
    <t>Coversheet</t>
  </si>
  <si>
    <t>Status</t>
  </si>
  <si>
    <t>Error Count</t>
  </si>
  <si>
    <t>Worksheet</t>
  </si>
  <si>
    <t>Return Status</t>
  </si>
  <si>
    <t>Institution Number</t>
  </si>
  <si>
    <t>Crypto Asset Service Provider Template</t>
  </si>
  <si>
    <t>Staff Costs must equal to or be less than Administrative Expenses i.e. D24 &lt;= D23.</t>
  </si>
  <si>
    <t>Staff Costs</t>
  </si>
  <si>
    <t>D24</t>
  </si>
  <si>
    <t>D4</t>
  </si>
  <si>
    <t>Valid</t>
  </si>
  <si>
    <t>Validation Description</t>
  </si>
  <si>
    <t>Field</t>
  </si>
  <si>
    <t>Cell Reference</t>
  </si>
  <si>
    <t>Tab</t>
  </si>
  <si>
    <t>Return meets requirements of ALL Excel-based Validation Rules:</t>
  </si>
  <si>
    <t>TEMPLATE CODE</t>
  </si>
  <si>
    <t>ROW CODE</t>
  </si>
  <si>
    <t>OFF BALANCE SHEET ITEMS</t>
  </si>
  <si>
    <t xml:space="preserve">Total </t>
  </si>
  <si>
    <t>of Which</t>
  </si>
  <si>
    <t>TEMPLATE C0DE</t>
  </si>
  <si>
    <t>What is the highest value of client crypto assets held as part of a custody service during the reporting period?  (in EUR)</t>
  </si>
  <si>
    <t>What is the lowest value of client crypto assets held as part of a custody service during the reporting period?  (in EUR)</t>
  </si>
  <si>
    <t>What is the average value of client crypto assets held as part of a custody service during reporting period?  (in EUR)</t>
  </si>
  <si>
    <t>What is the value of client assets held on behalf of uncontactable/gone away clients?  (in EUR)</t>
  </si>
  <si>
    <t>of which: Retail clients</t>
  </si>
  <si>
    <t>of which: Active retail clients</t>
  </si>
  <si>
    <t>of which: Institutional clients</t>
  </si>
  <si>
    <t>of which: Active institutional clients</t>
  </si>
  <si>
    <t>Number of members</t>
  </si>
  <si>
    <t>Intercompany creditors must equal to or be less than Loans Repayable i.e. D22 &lt;= D21.</t>
  </si>
  <si>
    <t xml:space="preserve">Intercompany Creditors </t>
  </si>
  <si>
    <t>D33</t>
  </si>
  <si>
    <t xml:space="preserve">D38 </t>
  </si>
  <si>
    <t xml:space="preserve">Client Assets Third party CASP Custodians </t>
  </si>
  <si>
    <t xml:space="preserve">Client Assets outsourcing </t>
  </si>
  <si>
    <t>F55</t>
  </si>
  <si>
    <t xml:space="preserve">D4 </t>
  </si>
  <si>
    <t>D22</t>
  </si>
  <si>
    <t>D6</t>
  </si>
  <si>
    <t>Market Memberships</t>
  </si>
  <si>
    <t xml:space="preserve">D16 </t>
  </si>
  <si>
    <t xml:space="preserve">D18 </t>
  </si>
  <si>
    <t xml:space="preserve">D20 </t>
  </si>
  <si>
    <t xml:space="preserve">Total Number of Crypto Assets </t>
  </si>
  <si>
    <t xml:space="preserve">Number of members </t>
  </si>
  <si>
    <t xml:space="preserve">240 </t>
  </si>
  <si>
    <t>Dealing on own account</t>
  </si>
  <si>
    <t>121</t>
  </si>
  <si>
    <t>122</t>
  </si>
  <si>
    <t>123</t>
  </si>
  <si>
    <t>124</t>
  </si>
  <si>
    <t>Andorra (AD)</t>
  </si>
  <si>
    <t>United Arab Emirates (AE)</t>
  </si>
  <si>
    <t>Afghanistan (AF)</t>
  </si>
  <si>
    <t>Antigua and Barbuda (AG)</t>
  </si>
  <si>
    <t>Anguilla (AI)</t>
  </si>
  <si>
    <t>Albania (AL)</t>
  </si>
  <si>
    <t>Armenia (AM)</t>
  </si>
  <si>
    <t>Angola (AO)</t>
  </si>
  <si>
    <t>Antarctica (AQ)</t>
  </si>
  <si>
    <t>Argentina (AR)</t>
  </si>
  <si>
    <t>American Samoa (AS)</t>
  </si>
  <si>
    <t>Austria (AT)</t>
  </si>
  <si>
    <t>Australia (AU)</t>
  </si>
  <si>
    <t>Aruba (AW)</t>
  </si>
  <si>
    <t>Åland Islands (AX)</t>
  </si>
  <si>
    <t>Azerbaijan (AZ)</t>
  </si>
  <si>
    <t>Bosnia &amp; Herzegovina (BA)</t>
  </si>
  <si>
    <t>Barbados (BB)</t>
  </si>
  <si>
    <t>Bangladesh (BD)</t>
  </si>
  <si>
    <t>Belgium (BE)</t>
  </si>
  <si>
    <t>Burkina Faso (BF)</t>
  </si>
  <si>
    <t>Bulgaria (BG)</t>
  </si>
  <si>
    <t>Bahrain (BH)</t>
  </si>
  <si>
    <t>Burundi (BI)</t>
  </si>
  <si>
    <t>Benin (BJ)</t>
  </si>
  <si>
    <t>Saint Barthélemy (BL)</t>
  </si>
  <si>
    <t>Bermuda (BM)</t>
  </si>
  <si>
    <t>Brunei (BN)</t>
  </si>
  <si>
    <t>Bolivia (BO)</t>
  </si>
  <si>
    <t>Bonaire, Sint Eustatius and Saba (BQ)</t>
  </si>
  <si>
    <t>Brazil (BR)</t>
  </si>
  <si>
    <t>Bahamas (BS)</t>
  </si>
  <si>
    <t>Bhutan (BT)</t>
  </si>
  <si>
    <t>Bouvet Island (BV)</t>
  </si>
  <si>
    <t>Botswana (BW)</t>
  </si>
  <si>
    <t>Belarus (BY)</t>
  </si>
  <si>
    <t>Belize (BZ)</t>
  </si>
  <si>
    <t>Canada (CA)</t>
  </si>
  <si>
    <t>Cocos (Keeling) Islands (CC)</t>
  </si>
  <si>
    <t>Democratic Republic of the Congo (CD)</t>
  </si>
  <si>
    <t>Central African Republic (CF)</t>
  </si>
  <si>
    <t>Congo, Republic of (Brazzaville) (CG)</t>
  </si>
  <si>
    <t>Switzerland (CH)</t>
  </si>
  <si>
    <t>Ivory Coast (CI)</t>
  </si>
  <si>
    <t>Cook Islands (CK)</t>
  </si>
  <si>
    <t>Chile (CL)</t>
  </si>
  <si>
    <t>Cameroon (CM)</t>
  </si>
  <si>
    <t>China (CN)</t>
  </si>
  <si>
    <t>Colombia (CO)</t>
  </si>
  <si>
    <t>Costa Rica (CR)</t>
  </si>
  <si>
    <t>Cuba (CU)</t>
  </si>
  <si>
    <t>Cape Verde (CV)</t>
  </si>
  <si>
    <t>Curacao (CW)</t>
  </si>
  <si>
    <t>Christmas Island (CX)</t>
  </si>
  <si>
    <t>Cyprus (CY)</t>
  </si>
  <si>
    <t>Czech Republic (CZ)</t>
  </si>
  <si>
    <t>Germany (DE)</t>
  </si>
  <si>
    <t>Djibouti (DJ)</t>
  </si>
  <si>
    <t>Denmark (DK)</t>
  </si>
  <si>
    <t>Dominica (DM)</t>
  </si>
  <si>
    <t>Dominican Republic (DO)</t>
  </si>
  <si>
    <t>Algeria (DZ)</t>
  </si>
  <si>
    <t>Ecuador (EC)</t>
  </si>
  <si>
    <t>Estonia (EE)</t>
  </si>
  <si>
    <t>Egypt (EG)</t>
  </si>
  <si>
    <t>Western Sahara (EH)</t>
  </si>
  <si>
    <t>Eritrea (ER)</t>
  </si>
  <si>
    <t>Spain (ES)</t>
  </si>
  <si>
    <t>Ethiopia (ET)</t>
  </si>
  <si>
    <t>Finland (FI)</t>
  </si>
  <si>
    <t>Fiji (FJ)</t>
  </si>
  <si>
    <t>Falkland Islands (FK)</t>
  </si>
  <si>
    <t>Micronesia, Federal States of (FM)</t>
  </si>
  <si>
    <t>Faroe Islands (FO)</t>
  </si>
  <si>
    <t>France (FR)</t>
  </si>
  <si>
    <t>Gabon (GA)</t>
  </si>
  <si>
    <t>United Kingdom (GB)</t>
  </si>
  <si>
    <t>Grenada (GD)</t>
  </si>
  <si>
    <t>Georgia (GE)</t>
  </si>
  <si>
    <t>French Guiana (GF)</t>
  </si>
  <si>
    <t>Guernsey (GG)</t>
  </si>
  <si>
    <t>Ghana (GH)</t>
  </si>
  <si>
    <t>Gibraltar (GI)</t>
  </si>
  <si>
    <t>Greenland (GL)</t>
  </si>
  <si>
    <t>Gambia (GM)</t>
  </si>
  <si>
    <t>Guinea (GN)</t>
  </si>
  <si>
    <t>Guadeloupe (GP)</t>
  </si>
  <si>
    <t>Equatorial Guinea (GQ)</t>
  </si>
  <si>
    <t>Greece (GR)</t>
  </si>
  <si>
    <t>South Georgia and the South Sandwich Islands (GS)</t>
  </si>
  <si>
    <t>Guatemala (GT)</t>
  </si>
  <si>
    <t>Guam (GU)</t>
  </si>
  <si>
    <t>Guinea-Bissau (GW)</t>
  </si>
  <si>
    <t>Guyana (GY)</t>
  </si>
  <si>
    <t>Hong Kong (HK)</t>
  </si>
  <si>
    <t>Heard Island and McDonald Islands (HM)</t>
  </si>
  <si>
    <t>Honduras (HN)</t>
  </si>
  <si>
    <t>Croatia (HR)</t>
  </si>
  <si>
    <t>Haiti (HT)</t>
  </si>
  <si>
    <t>Hungary (HU)</t>
  </si>
  <si>
    <t>Indonesia (ID)</t>
  </si>
  <si>
    <t>Ireland (IE)</t>
  </si>
  <si>
    <t>Israel (IL)</t>
  </si>
  <si>
    <t>Isle of Man (IM)</t>
  </si>
  <si>
    <t>India (IN)</t>
  </si>
  <si>
    <t>British Indian Ocean Territory (the) (IO)</t>
  </si>
  <si>
    <t>Iraq (IQ)</t>
  </si>
  <si>
    <t>Iran (IR)</t>
  </si>
  <si>
    <t>Iceland (IS)</t>
  </si>
  <si>
    <t>Italy (IT)</t>
  </si>
  <si>
    <t>Jersey (JE)</t>
  </si>
  <si>
    <t>Jamaica (JM)</t>
  </si>
  <si>
    <t>Jordan (JO)</t>
  </si>
  <si>
    <t>Japan (JP)</t>
  </si>
  <si>
    <t>Kenya (KE)</t>
  </si>
  <si>
    <t>Kyrgyzstan (KG)</t>
  </si>
  <si>
    <t>Cambodia (KH)</t>
  </si>
  <si>
    <t>Kiribati (KI)</t>
  </si>
  <si>
    <t>Comoros (KM)</t>
  </si>
  <si>
    <t>Saint Kitts and Nevis (KN)</t>
  </si>
  <si>
    <t>North Korea (KP)</t>
  </si>
  <si>
    <t>South Korea (KR)</t>
  </si>
  <si>
    <t>Kuwait (KW)</t>
  </si>
  <si>
    <t>Cayman Islands (KY)</t>
  </si>
  <si>
    <t>Kazakhstan (KZ)</t>
  </si>
  <si>
    <t>Lao, People's Democratic Republic (LA)</t>
  </si>
  <si>
    <t>Lebanon (LB)</t>
  </si>
  <si>
    <t>Saint Lucia (LC)</t>
  </si>
  <si>
    <t>Liechtenstein (LI)</t>
  </si>
  <si>
    <t>Sri Lanka (LK)</t>
  </si>
  <si>
    <t>Liberia (LR)</t>
  </si>
  <si>
    <t>Lesotho (LS)</t>
  </si>
  <si>
    <t>Lithuania (LT)</t>
  </si>
  <si>
    <t>Luxembourg (LU)</t>
  </si>
  <si>
    <t>Latvia (LV)</t>
  </si>
  <si>
    <t>Libya (LY)</t>
  </si>
  <si>
    <t>Morocco (MA)</t>
  </si>
  <si>
    <t>Monaco (MC)</t>
  </si>
  <si>
    <t>Moldova (MD)</t>
  </si>
  <si>
    <t>Montenegro (ME)</t>
  </si>
  <si>
    <t>Madagascar (MG)</t>
  </si>
  <si>
    <t>Marshall Islands (MH)</t>
  </si>
  <si>
    <t>Macedonia (MK)</t>
  </si>
  <si>
    <t>Mali (ML)</t>
  </si>
  <si>
    <t>Myanmar (MM)</t>
  </si>
  <si>
    <t>Mongolia (MN)</t>
  </si>
  <si>
    <t>Macao (MO)</t>
  </si>
  <si>
    <t>Northern Mariana Islands (MP)</t>
  </si>
  <si>
    <t>Martinique (MQ)</t>
  </si>
  <si>
    <t>Mauritania (MR)</t>
  </si>
  <si>
    <t>Montserrat (MS)</t>
  </si>
  <si>
    <t>Malta (MT)</t>
  </si>
  <si>
    <t>Mauritius (MU)</t>
  </si>
  <si>
    <t>Maldives (MV)</t>
  </si>
  <si>
    <t>Malawi (MW)</t>
  </si>
  <si>
    <t>Mexico (MX)</t>
  </si>
  <si>
    <t>Malaysia (MY)</t>
  </si>
  <si>
    <t>Mozambique (MZ)</t>
  </si>
  <si>
    <t>Namibia (NA)</t>
  </si>
  <si>
    <t>New Caledonia (NC)</t>
  </si>
  <si>
    <t>Niger (NE)</t>
  </si>
  <si>
    <t>Norfolk Island (NF)</t>
  </si>
  <si>
    <t>Nigeria (NG)</t>
  </si>
  <si>
    <t>Nicaragua (NI)</t>
  </si>
  <si>
    <t>Netherlands (NL)</t>
  </si>
  <si>
    <t>Norway (NO)</t>
  </si>
  <si>
    <t>Nepal (NP)</t>
  </si>
  <si>
    <t>Nauru (NR)</t>
  </si>
  <si>
    <t>Niue (NU)</t>
  </si>
  <si>
    <t>New Zealand (NZ)</t>
  </si>
  <si>
    <t>Oman (OM)</t>
  </si>
  <si>
    <t>Panama (PA)</t>
  </si>
  <si>
    <t>Peru (PE)</t>
  </si>
  <si>
    <t>French Polynesia (PF)</t>
  </si>
  <si>
    <t>Papua New Guinea (PG)</t>
  </si>
  <si>
    <t>Philippines (PH)</t>
  </si>
  <si>
    <t>Pakistan (PK)</t>
  </si>
  <si>
    <t>Poland (PL)</t>
  </si>
  <si>
    <t>Saint Pierre and Miquelon (PM)</t>
  </si>
  <si>
    <t>Pitcairn Island (PN)</t>
  </si>
  <si>
    <t>Puerto Rico (PR)</t>
  </si>
  <si>
    <t>Palestinian territories (PS)</t>
  </si>
  <si>
    <t>Portugal (PT)</t>
  </si>
  <si>
    <t>Palau (PW)</t>
  </si>
  <si>
    <t>Paraguay (PY)</t>
  </si>
  <si>
    <t>Qatar (QA)</t>
  </si>
  <si>
    <t>Reunion Island (RE)</t>
  </si>
  <si>
    <t>Romania (RO)</t>
  </si>
  <si>
    <t>Serbia (RS)</t>
  </si>
  <si>
    <t>Russia (RU)</t>
  </si>
  <si>
    <t>Rwanda (RW)</t>
  </si>
  <si>
    <t>Saudi Arabia (SA)</t>
  </si>
  <si>
    <t>Solomon Islands (SB)</t>
  </si>
  <si>
    <t>Seychelles (SC)</t>
  </si>
  <si>
    <t>Sudan (SD)</t>
  </si>
  <si>
    <t>Sweden (SE)</t>
  </si>
  <si>
    <t>Singapore (SG)</t>
  </si>
  <si>
    <t>Saint Helena, Ascension and Tristan da Cunha (SH)</t>
  </si>
  <si>
    <t>Slovenia (SI)</t>
  </si>
  <si>
    <t>Svalbard and Jan Mayen (SJ)</t>
  </si>
  <si>
    <t>Slovakia (SK)</t>
  </si>
  <si>
    <t>Sierra Leone (SL)</t>
  </si>
  <si>
    <t>San Marino (SM)</t>
  </si>
  <si>
    <t>Senegal (SN)</t>
  </si>
  <si>
    <t>Somalia (SO)</t>
  </si>
  <si>
    <t>Suriname (SR)</t>
  </si>
  <si>
    <t>South Sudan (SS)</t>
  </si>
  <si>
    <t>Sao Tome and Principe (ST)</t>
  </si>
  <si>
    <t>El Salvador (SV)</t>
  </si>
  <si>
    <t>St Martin (SX)</t>
  </si>
  <si>
    <t>Syria (SY)</t>
  </si>
  <si>
    <t>Swaziland (SZ)</t>
  </si>
  <si>
    <t>Turks and Caicos Islands (TC)</t>
  </si>
  <si>
    <t>Chad (TD)</t>
  </si>
  <si>
    <t>French Southern Territories (TF)</t>
  </si>
  <si>
    <t>Togo (TG)</t>
  </si>
  <si>
    <t>Thailand (TH)</t>
  </si>
  <si>
    <t>Tajikistan (TJ)</t>
  </si>
  <si>
    <t>Tokelau (TK)</t>
  </si>
  <si>
    <t>Timor-Leste (East Timor) (TL)</t>
  </si>
  <si>
    <t>Turkmenistan (TM)</t>
  </si>
  <si>
    <t>Tunisia (TN)</t>
  </si>
  <si>
    <t>Tonga (TO)</t>
  </si>
  <si>
    <t>Turkey (TR)</t>
  </si>
  <si>
    <t>Trinidad and Tobago (TT)</t>
  </si>
  <si>
    <t>Tuvalu (TV)</t>
  </si>
  <si>
    <t>Taiwan (TW)</t>
  </si>
  <si>
    <t>Tanzania (TZ)</t>
  </si>
  <si>
    <t>Ukraine (UA)</t>
  </si>
  <si>
    <t>Uganda (UG)</t>
  </si>
  <si>
    <t>United States Minor Outlying Islands (the) (UM)</t>
  </si>
  <si>
    <t>United States (US)</t>
  </si>
  <si>
    <t>Uruguay (UY)</t>
  </si>
  <si>
    <t>Uzbekistan (UZ)</t>
  </si>
  <si>
    <t>Vatican City State (Holy See) (VA)</t>
  </si>
  <si>
    <t>Saint Vincent and the Grenadines (VC)</t>
  </si>
  <si>
    <t>Venezuela (VE)</t>
  </si>
  <si>
    <t>Virgin Islands (British) (VG)</t>
  </si>
  <si>
    <t>Virgin Islands (U.S.) (VI)</t>
  </si>
  <si>
    <t>Vietnam (VN)</t>
  </si>
  <si>
    <t>Vanuatu (VU)</t>
  </si>
  <si>
    <t>Wallis and Futuna Islands (WF)</t>
  </si>
  <si>
    <t>Samoa (WS)</t>
  </si>
  <si>
    <t>Kosovo (XK)</t>
  </si>
  <si>
    <t>Yemen (YE)</t>
  </si>
  <si>
    <t>Mayotte (YT)</t>
  </si>
  <si>
    <t>South Africa (ZA)</t>
  </si>
  <si>
    <t>Zambia (ZM)</t>
  </si>
  <si>
    <t>Zimbabwe (ZW)</t>
  </si>
  <si>
    <t>D15</t>
  </si>
  <si>
    <t xml:space="preserve">Client funds held during reporting period </t>
  </si>
  <si>
    <t>D16</t>
  </si>
  <si>
    <t xml:space="preserve">D24 </t>
  </si>
  <si>
    <t xml:space="preserve">Fixed over head requirement </t>
  </si>
  <si>
    <t>E6</t>
  </si>
  <si>
    <t>D3</t>
  </si>
  <si>
    <t>Own funds</t>
  </si>
  <si>
    <t xml:space="preserve">Tier 1 capital </t>
  </si>
  <si>
    <t>D7</t>
  </si>
  <si>
    <t>Fixed expenses</t>
  </si>
  <si>
    <t xml:space="preserve">Total value of client assets held </t>
  </si>
  <si>
    <t>No. of Clients on whose behalf client assets are held</t>
  </si>
  <si>
    <t>Response required in respect of rows 220-240  below only where the Firm is providing the service of Custody and Administration of Crypto Assets on Behalf of Clients:</t>
  </si>
  <si>
    <t>Value of client crypto assets held as part of a custody service (In EUR)</t>
  </si>
  <si>
    <t>Value of client crypto assets client crypto assets held, not as part of a custody service (In EUR)</t>
  </si>
  <si>
    <t>Third Party Custodian Name</t>
  </si>
  <si>
    <t>Country of Incorporation of Third Party Custodian</t>
  </si>
  <si>
    <t>Is the Third Party Custodian in the Same Group as the Reporting Entity</t>
  </si>
  <si>
    <t>Value of Client Crypto Assets Held by Third Party Custodian  (in EUR)</t>
  </si>
  <si>
    <t>Value of Client Funds (Fiat) Held by Third Party  (in EUR)</t>
  </si>
  <si>
    <t xml:space="preserve">How many clients have their Crypto Assets held with third-party CASP custodians? </t>
  </si>
  <si>
    <t>Total number of uncontactable/gone away clients for whom the firm is holding client assets (funds (fiat) and crypto assets) as at reporting period end</t>
  </si>
  <si>
    <t>value of client crypto assets held as part of a custody service during reporting period</t>
  </si>
  <si>
    <t>value of client crypto assets held, not as part of a custody service during reporting period</t>
  </si>
  <si>
    <t>D19</t>
  </si>
  <si>
    <t>D23</t>
  </si>
  <si>
    <t>Of which client funds (in Eur)</t>
  </si>
  <si>
    <t xml:space="preserve">Fixed overhead requirement </t>
  </si>
  <si>
    <t>Fixed overhead requirement should be 25% of fixed overheads of the previous year</t>
  </si>
  <si>
    <t xml:space="preserve">Other Receivable </t>
  </si>
  <si>
    <t xml:space="preserve">030 </t>
  </si>
  <si>
    <t>D8</t>
  </si>
  <si>
    <t xml:space="preserve">Number of transactions </t>
  </si>
  <si>
    <t xml:space="preserve">Trading Book size </t>
  </si>
  <si>
    <t>D12</t>
  </si>
  <si>
    <t xml:space="preserve">Crypto assets under management </t>
  </si>
  <si>
    <t>D14</t>
  </si>
  <si>
    <t xml:space="preserve">Passporting </t>
  </si>
  <si>
    <t xml:space="preserve">Number of staff </t>
  </si>
  <si>
    <t>Number of complaints</t>
  </si>
  <si>
    <t xml:space="preserve">D26 </t>
  </si>
  <si>
    <t>D28</t>
  </si>
  <si>
    <t xml:space="preserve">Number of clients </t>
  </si>
  <si>
    <t xml:space="preserve">Of which retail clients </t>
  </si>
  <si>
    <t xml:space="preserve">Of which institutional clients </t>
  </si>
  <si>
    <t>D29</t>
  </si>
  <si>
    <t>D31</t>
  </si>
  <si>
    <t xml:space="preserve">Does the firm have an insurance policy or some other comparable guarantee as part of its prudential safeguards? </t>
  </si>
  <si>
    <t>Where the firm reports holding client's funds (Fiat), please provide the name of the Third Party where these funds are deposited.</t>
  </si>
  <si>
    <t>Outsourced client asset function/activity</t>
  </si>
  <si>
    <t>D13</t>
  </si>
  <si>
    <t>E4:E32</t>
  </si>
  <si>
    <t>Jurisdictional</t>
  </si>
  <si>
    <t>PASSPORTING - JURISDICTIONAL ANALYSIS</t>
  </si>
  <si>
    <t>No. of Clients</t>
  </si>
  <si>
    <t>No. of Transactions</t>
  </si>
  <si>
    <t>D11</t>
  </si>
  <si>
    <t>CSR_02.00</t>
  </si>
  <si>
    <t>CSR_03.00</t>
  </si>
  <si>
    <t>CSR_08.00</t>
  </si>
  <si>
    <t>CSR_01.00</t>
  </si>
  <si>
    <t>CSR_04.00</t>
  </si>
  <si>
    <t>CSR_08.04</t>
  </si>
  <si>
    <t>CSR_06.00</t>
  </si>
  <si>
    <t>CSR_05.00</t>
  </si>
  <si>
    <t>CSR_07.00</t>
  </si>
  <si>
    <t>If the entity holds any clients' Crypto Assets with third party CASP Custodians then there must be a value in D33 and CSR_08.02.
If the entity does not hold any clients' Crypto Assets with third party CASP Custodians then CSR_08.02 should be blank.
If the entity does not provide custody services D33 should be blank as should CSR_08.02.</t>
  </si>
  <si>
    <t>For every off balance sheet item in tab CSR_04.00 there must be a EUR value entered.</t>
  </si>
  <si>
    <t>Sum of CSR_08.01 tab must be equal to cell D6 in CSR_08.00.</t>
  </si>
  <si>
    <t>If the entity outsources any client asset functions/activities in the reporting period then there must be a value in D38 and CSR_08.03.
If the entity does not outsource clients asset functions/activities in the reporting period then CSR_08.03 should be blank.
If the entity does not provide outsourcing services D38 should be blank as should CSR_08.03.</t>
  </si>
  <si>
    <t>Market Memberships cell should not be blank.</t>
  </si>
  <si>
    <t>Total Number of Crypto Assets cell should not be blank.</t>
  </si>
  <si>
    <t>Number of members cell should not be blank.</t>
  </si>
  <si>
    <t xml:space="preserve">Turnover from unregulated activity cell should not be blank. </t>
  </si>
  <si>
    <t>Number of transactions should not be blank.</t>
  </si>
  <si>
    <t>Trading book size should not be blank.</t>
  </si>
  <si>
    <t>Crypto assets under management should not be blank.</t>
  </si>
  <si>
    <t>Passporting should not be blank.</t>
  </si>
  <si>
    <t>Number of staff should not be blank.</t>
  </si>
  <si>
    <t>Number of complaint should not be blank.</t>
  </si>
  <si>
    <t>Number of clients should not be blank.</t>
  </si>
  <si>
    <t>Number of retail clients should not be blank.</t>
  </si>
  <si>
    <t>Number of institutional clients should not be blank.</t>
  </si>
  <si>
    <t>Average cannot be higher than highest value.</t>
  </si>
  <si>
    <t>Average cannot be lower than lowest value.</t>
  </si>
  <si>
    <t>Jurisdiction must not be left blank if values provided for in other fields.</t>
  </si>
  <si>
    <t>Intercompany debtors cannot be bigger than loans receivable.</t>
  </si>
  <si>
    <t>Intercompany liabilities cannot be bigger than other liabilities.</t>
  </si>
  <si>
    <t>Intercompany receivables cannot be bigger than other receivables.</t>
  </si>
  <si>
    <t>Sum of total assets must equal sum of total liabilities and total equity.</t>
  </si>
  <si>
    <t>Fixed over head requirement in tab CSR_06.00 should equal fixed overhead requirement in CSR_07.00 tab.</t>
  </si>
  <si>
    <t>Own funds, tier 1 capital and common equity tier 1 capital should all be the same figure.</t>
  </si>
  <si>
    <t>Of which Fixed expenses incurred on behalf of the firm by third parties cannot be bigger than total figure</t>
  </si>
  <si>
    <t>Does the Entity hold any clients' Crypto Assets with third party CASP custodians?  (Y/N)
If yes, please populate the table in tab 'CSR_08.02'</t>
  </si>
  <si>
    <t>Did the Firm outsource any client asset functions/activities in the reporting period? (Y/N)
If yes, please populate the table in tab 'CSR_08.03'</t>
  </si>
  <si>
    <r>
      <rPr>
        <b/>
        <sz val="10"/>
        <rFont val="Lato"/>
        <family val="2"/>
      </rPr>
      <t>CLIENT ASSETS - THIRD PARTY CUSTODIANS WITH WHICH CLIENTS' CRYPTO ASSETS ARE HELD</t>
    </r>
    <r>
      <rPr>
        <b/>
        <sz val="10"/>
        <color theme="1"/>
        <rFont val="Lato"/>
        <family val="2"/>
      </rPr>
      <t xml:space="preserve">
</t>
    </r>
    <r>
      <rPr>
        <b/>
        <sz val="10"/>
        <color rgb="FFC00000"/>
        <rFont val="Lato"/>
        <family val="2"/>
      </rPr>
      <t>This table should only be completed if the response to row 220 in 'CSR_08.00' tab is Y</t>
    </r>
  </si>
  <si>
    <r>
      <t xml:space="preserve">CLIENT ASSETS - OUTSOURCING
</t>
    </r>
    <r>
      <rPr>
        <b/>
        <sz val="10"/>
        <color rgb="FFC00000"/>
        <rFont val="Lato"/>
        <family val="2"/>
      </rPr>
      <t>This table should only be completed if the response to row 240 in 'CSR_08.00' tab is Y</t>
    </r>
  </si>
  <si>
    <t xml:space="preserve"> No. of Clients on whose behalf client assets are held must not be left blank if values provided for in other fields.</t>
  </si>
  <si>
    <t>CSR_11.00</t>
  </si>
  <si>
    <t>C5:D54</t>
  </si>
  <si>
    <t xml:space="preserve">Jurisdiction &amp; No. of Clients </t>
  </si>
  <si>
    <t>Jurisdiction &amp; No. of clients must not be left blank if values provided for in either field.</t>
  </si>
  <si>
    <t>510</t>
  </si>
  <si>
    <t>520</t>
  </si>
  <si>
    <t>530</t>
  </si>
  <si>
    <t>540</t>
  </si>
  <si>
    <t>550</t>
  </si>
  <si>
    <t>560</t>
  </si>
  <si>
    <t>570</t>
  </si>
  <si>
    <t>580</t>
  </si>
  <si>
    <t>590</t>
  </si>
  <si>
    <t>600</t>
  </si>
  <si>
    <t>610</t>
  </si>
  <si>
    <t>620</t>
  </si>
  <si>
    <t>630</t>
  </si>
  <si>
    <t>640</t>
  </si>
  <si>
    <t>650</t>
  </si>
  <si>
    <t>660</t>
  </si>
  <si>
    <t>670</t>
  </si>
  <si>
    <t>680</t>
  </si>
  <si>
    <t>690</t>
  </si>
  <si>
    <t>700</t>
  </si>
  <si>
    <t>710</t>
  </si>
  <si>
    <t>720</t>
  </si>
  <si>
    <t>730</t>
  </si>
  <si>
    <t>740</t>
  </si>
  <si>
    <t>750</t>
  </si>
  <si>
    <t>760</t>
  </si>
  <si>
    <t>770</t>
  </si>
  <si>
    <t>780</t>
  </si>
  <si>
    <t>790</t>
  </si>
  <si>
    <t>800</t>
  </si>
  <si>
    <t>810</t>
  </si>
  <si>
    <t>820</t>
  </si>
  <si>
    <t>830</t>
  </si>
  <si>
    <t>840</t>
  </si>
  <si>
    <t>850</t>
  </si>
  <si>
    <t>860</t>
  </si>
  <si>
    <t>870</t>
  </si>
  <si>
    <t>880</t>
  </si>
  <si>
    <t>890</t>
  </si>
  <si>
    <t>900</t>
  </si>
  <si>
    <t>910</t>
  </si>
  <si>
    <t>920</t>
  </si>
  <si>
    <t>930</t>
  </si>
  <si>
    <t>940</t>
  </si>
  <si>
    <t>950</t>
  </si>
  <si>
    <t>960</t>
  </si>
  <si>
    <t>970</t>
  </si>
  <si>
    <t>980</t>
  </si>
  <si>
    <t>990</t>
  </si>
  <si>
    <t>1000</t>
  </si>
  <si>
    <t>1010</t>
  </si>
  <si>
    <t>1020</t>
  </si>
  <si>
    <t>1030</t>
  </si>
  <si>
    <t>1040</t>
  </si>
  <si>
    <t>1050</t>
  </si>
  <si>
    <t>1060</t>
  </si>
  <si>
    <t>1070</t>
  </si>
  <si>
    <t>1080</t>
  </si>
  <si>
    <t>1090</t>
  </si>
  <si>
    <t>1100</t>
  </si>
  <si>
    <t>1110</t>
  </si>
  <si>
    <t>1120</t>
  </si>
  <si>
    <t>1130</t>
  </si>
  <si>
    <t>1140</t>
  </si>
  <si>
    <t>1150</t>
  </si>
  <si>
    <t>1160</t>
  </si>
  <si>
    <t>1170</t>
  </si>
  <si>
    <t>1180</t>
  </si>
  <si>
    <t>1190</t>
  </si>
  <si>
    <t>1200</t>
  </si>
  <si>
    <t>1210</t>
  </si>
  <si>
    <t>1220</t>
  </si>
  <si>
    <t>1230</t>
  </si>
  <si>
    <t>1240</t>
  </si>
  <si>
    <t>1250</t>
  </si>
  <si>
    <t>1260</t>
  </si>
  <si>
    <t>1270</t>
  </si>
  <si>
    <t>1280</t>
  </si>
  <si>
    <t>1290</t>
  </si>
  <si>
    <t>1300</t>
  </si>
  <si>
    <t>1310</t>
  </si>
  <si>
    <t>1320</t>
  </si>
  <si>
    <t>1330</t>
  </si>
  <si>
    <t>1340</t>
  </si>
  <si>
    <t>1350</t>
  </si>
  <si>
    <t>1360</t>
  </si>
  <si>
    <t>1370</t>
  </si>
  <si>
    <t>1380</t>
  </si>
  <si>
    <t>1390</t>
  </si>
  <si>
    <t>1400</t>
  </si>
  <si>
    <t>1410</t>
  </si>
  <si>
    <t>1420</t>
  </si>
  <si>
    <t>1430</t>
  </si>
  <si>
    <t>1440</t>
  </si>
  <si>
    <t>1450</t>
  </si>
  <si>
    <t>1460</t>
  </si>
  <si>
    <t>1470</t>
  </si>
  <si>
    <t>1480</t>
  </si>
  <si>
    <t>1490</t>
  </si>
  <si>
    <t>1500</t>
  </si>
  <si>
    <t>1510</t>
  </si>
  <si>
    <t>1520</t>
  </si>
  <si>
    <t>1530</t>
  </si>
  <si>
    <t>1540</t>
  </si>
  <si>
    <t>1550</t>
  </si>
  <si>
    <t>1560</t>
  </si>
  <si>
    <t>1570</t>
  </si>
  <si>
    <t>1580</t>
  </si>
  <si>
    <t>1590</t>
  </si>
  <si>
    <t>1600</t>
  </si>
  <si>
    <t>1610</t>
  </si>
  <si>
    <t>1620</t>
  </si>
  <si>
    <t>1630</t>
  </si>
  <si>
    <t>1640</t>
  </si>
  <si>
    <t>1650</t>
  </si>
  <si>
    <t>1660</t>
  </si>
  <si>
    <t>1670</t>
  </si>
  <si>
    <t>1680</t>
  </si>
  <si>
    <t>1690</t>
  </si>
  <si>
    <t>1700</t>
  </si>
  <si>
    <t>1710</t>
  </si>
  <si>
    <t>1720</t>
  </si>
  <si>
    <t>1730</t>
  </si>
  <si>
    <t>1740</t>
  </si>
  <si>
    <t>1750</t>
  </si>
  <si>
    <t>1760</t>
  </si>
  <si>
    <t>1770</t>
  </si>
  <si>
    <t>1780</t>
  </si>
  <si>
    <t>1790</t>
  </si>
  <si>
    <t>1800</t>
  </si>
  <si>
    <t>1810</t>
  </si>
  <si>
    <t>1820</t>
  </si>
  <si>
    <t>1830</t>
  </si>
  <si>
    <t>1840</t>
  </si>
  <si>
    <t>1850</t>
  </si>
  <si>
    <t>1860</t>
  </si>
  <si>
    <t>1870</t>
  </si>
  <si>
    <t>1880</t>
  </si>
  <si>
    <t>1890</t>
  </si>
  <si>
    <t>1900</t>
  </si>
  <si>
    <t>1910</t>
  </si>
  <si>
    <t>1920</t>
  </si>
  <si>
    <t>1930</t>
  </si>
  <si>
    <t>1940</t>
  </si>
  <si>
    <t>1950</t>
  </si>
  <si>
    <t>1960</t>
  </si>
  <si>
    <t>1970</t>
  </si>
  <si>
    <t>1980</t>
  </si>
  <si>
    <t>1990</t>
  </si>
  <si>
    <t>2000</t>
  </si>
  <si>
    <t>C5:C204</t>
  </si>
  <si>
    <t>D5:D204</t>
  </si>
  <si>
    <t>Value of Transactions (In EUR)</t>
  </si>
  <si>
    <t>E10</t>
  </si>
  <si>
    <t>CSR_08.05</t>
  </si>
  <si>
    <t>CSR_09.00</t>
  </si>
  <si>
    <t>CSR_10.00</t>
  </si>
  <si>
    <t>E5:E9</t>
  </si>
  <si>
    <t>CET1 Ratio</t>
  </si>
  <si>
    <t>F4</t>
  </si>
  <si>
    <t>E4</t>
  </si>
  <si>
    <t>C4</t>
  </si>
  <si>
    <t>Only positive whole numbers between 0 and 100 can be entered for % of Total volume of all EMT &amp; ART transactions for the reporting period (column E)</t>
  </si>
  <si>
    <t>E4:E8</t>
  </si>
  <si>
    <t xml:space="preserve">% Total volume </t>
  </si>
  <si>
    <t>Only whole numbers can be entered for CET 1 Ratio in E10.</t>
  </si>
  <si>
    <t>Only whole numbers between 0 and 100 can be entered for % hot wallet in C4.</t>
  </si>
  <si>
    <t>Only whole numbers between 0 and 100 can be entered for % warm wallet in D4.</t>
  </si>
  <si>
    <t>Only whole numbers between 0 and 100 can be entered for % cold wallet in E4.</t>
  </si>
  <si>
    <t>Only whole numbers between 0 and 100 can be entered for total in F4.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</si>
</sst>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.00_);_(* \(#,##0.00\);_(* &quot;-&quot;??_);_(@_)"/>
    <numFmt numFmtId="165" formatCode="&quot;€&quot;#,##0_);[Red]\(&quot;€&quot;#,##0\)"/>
    <numFmt numFmtId="166" formatCode="_-* #,##0.00_-;\-* #,##0.00_-;_-* \-??_-;_-@_-"/>
    <numFmt numFmtId="167" formatCode="_-[$€-1809]* #,##0.00_-;\-[$€-1809]* #,##0.00_-;_-[$€-1809]* &quot;-&quot;??_-;_-@_-"/>
    <numFmt numFmtId="168" formatCode="0&quot;%&quot;"/>
  </numFmts>
  <fonts count="95">
    <font>
      <sz val="10"/>
      <color theme="1"/>
      <name val="Verdana"/>
      <family val="2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1"/>
      <color theme="1"/>
      <name val="Lato"/>
      <family val="2"/>
      <scheme val="minor"/>
    </font>
    <font>
      <sz val="10"/>
      <name val="Arial"/>
      <family val="2"/>
    </font>
    <font>
      <b/>
      <sz val="11"/>
      <name val="Verdana"/>
      <family val="2"/>
    </font>
    <font>
      <sz val="11"/>
      <name val="Verdana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u/>
      <sz val="6.5"/>
      <color indexed="12"/>
      <name val="Arial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b/>
      <sz val="10"/>
      <color indexed="52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9"/>
      <name val="Calibri"/>
      <family val="2"/>
    </font>
    <font>
      <i/>
      <sz val="10"/>
      <color indexed="23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0"/>
      <color indexed="62"/>
      <name val="Arial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0"/>
      <color indexed="63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52"/>
      <name val="Calibri"/>
      <family val="2"/>
    </font>
    <font>
      <sz val="10"/>
      <color indexed="10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9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</font>
    <font>
      <sz val="11"/>
      <color theme="1"/>
      <name val="Lato"/>
      <family val="2"/>
      <charset val="238"/>
      <scheme val="minor"/>
    </font>
    <font>
      <sz val="10"/>
      <color theme="1"/>
      <name val="BdE Neue Helvetica 45 Light"/>
      <family val="2"/>
    </font>
    <font>
      <sz val="10"/>
      <color indexed="8"/>
      <name val="Helvetica Neue"/>
    </font>
    <font>
      <sz val="10"/>
      <color theme="1"/>
      <name val="Lato"/>
      <family val="2"/>
    </font>
    <font>
      <b/>
      <sz val="10"/>
      <color theme="1"/>
      <name val="Lato"/>
      <family val="2"/>
    </font>
    <font>
      <i/>
      <sz val="10"/>
      <color theme="1"/>
      <name val="Lato"/>
      <family val="2"/>
    </font>
    <font>
      <b/>
      <i/>
      <sz val="10"/>
      <color theme="1"/>
      <name val="Lato"/>
      <family val="2"/>
    </font>
    <font>
      <sz val="11"/>
      <color rgb="FF000000"/>
      <name val="Calibri"/>
      <family val="2"/>
    </font>
    <font>
      <b/>
      <sz val="11"/>
      <color theme="1"/>
      <name val="Lato"/>
      <family val="2"/>
      <scheme val="minor"/>
    </font>
    <font>
      <sz val="10"/>
      <name val="Lato"/>
      <family val="2"/>
    </font>
    <font>
      <sz val="11"/>
      <color indexed="8"/>
      <name val="Lato"/>
      <family val="2"/>
      <scheme val="minor"/>
    </font>
    <font>
      <b/>
      <sz val="10"/>
      <name val="Lato"/>
      <family val="2"/>
    </font>
    <font>
      <b/>
      <sz val="10"/>
      <color rgb="FFC00000"/>
      <name val="Lato"/>
      <family val="2"/>
    </font>
    <font>
      <b/>
      <sz val="11"/>
      <name val="Lato"/>
      <family val="2"/>
      <scheme val="minor"/>
    </font>
    <font>
      <b/>
      <sz val="11"/>
      <color rgb="FF0000FF"/>
      <name val="Lato"/>
      <family val="2"/>
      <scheme val="minor"/>
    </font>
    <font>
      <b/>
      <sz val="11"/>
      <name val="Lato"/>
      <family val="2"/>
    </font>
    <font>
      <sz val="10"/>
      <name val="Verdana"/>
      <family val="2"/>
    </font>
    <font>
      <b/>
      <i/>
      <sz val="10"/>
      <color rgb="FFC00000"/>
      <name val="Lato"/>
      <family val="2"/>
    </font>
    <font>
      <sz val="10"/>
      <color theme="0" tint="-0.249977111117893"/>
      <name val="Verdana"/>
      <family val="2"/>
    </font>
    <font>
      <sz val="10"/>
      <color theme="0" tint="-0.34998626667073579"/>
      <name val="Verdana"/>
      <family val="2"/>
    </font>
    <font>
      <sz val="8"/>
      <name val="Verdana"/>
      <family val="2"/>
    </font>
    <font>
      <sz val="11"/>
      <color theme="1"/>
      <name val="Verdana"/>
      <family val="2"/>
    </font>
    <font>
      <sz val="10"/>
      <name val="Lato"/>
      <family val="2"/>
      <scheme val="minor"/>
    </font>
    <font>
      <sz val="11"/>
      <color theme="0"/>
      <name val="Verdana"/>
      <family val="2"/>
    </font>
    <font>
      <sz val="11"/>
      <name val="Lato"/>
      <family val="2"/>
    </font>
    <font>
      <sz val="11"/>
      <color theme="1"/>
      <name val="Calibri"/>
      <family val="2"/>
    </font>
    <font>
      <sz val="10"/>
      <color theme="1"/>
      <name val="Verdana"/>
      <family val="2"/>
    </font>
    <font>
      <sz val="11"/>
      <color theme="8"/>
      <name val="Verdana"/>
      <family val="2"/>
    </font>
    <font>
      <sz val="10"/>
      <color theme="8"/>
      <name val="Verdana"/>
      <family val="2"/>
    </font>
    <font>
      <sz val="11"/>
      <color theme="1"/>
      <name val="Aptos"/>
      <family val="2"/>
    </font>
    <font>
      <sz val="10.5"/>
      <color theme="1"/>
      <name val="Segoe UI"/>
      <family val="2"/>
    </font>
  </fonts>
  <fills count="3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9">
    <xf numFmtId="0" fontId="0" fillId="0" borderId="0"/>
    <xf numFmtId="0" fontId="25" fillId="0" borderId="0"/>
    <xf numFmtId="0" fontId="24" fillId="0" borderId="0"/>
    <xf numFmtId="0" fontId="2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8" borderId="0" applyNumberFormat="0" applyBorder="0" applyAlignment="0" applyProtection="0"/>
    <xf numFmtId="0" fontId="31" fillId="11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8" borderId="0" applyNumberFormat="0" applyBorder="0" applyAlignment="0" applyProtection="0"/>
    <xf numFmtId="0" fontId="29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53" fillId="12" borderId="0" applyNumberFormat="0" applyBorder="0" applyAlignment="0" applyProtection="0"/>
    <xf numFmtId="0" fontId="53" fillId="9" borderId="0" applyNumberFormat="0" applyBorder="0" applyAlignment="0" applyProtection="0"/>
    <xf numFmtId="0" fontId="53" fillId="10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9" borderId="0" applyNumberFormat="0" applyBorder="0" applyAlignment="0" applyProtection="0"/>
    <xf numFmtId="0" fontId="54" fillId="3" borderId="0" applyNumberFormat="0" applyBorder="0" applyAlignment="0" applyProtection="0"/>
    <xf numFmtId="0" fontId="33" fillId="7" borderId="4" applyNumberFormat="0" applyAlignment="0" applyProtection="0"/>
    <xf numFmtId="0" fontId="44" fillId="4" borderId="0" applyNumberFormat="0" applyBorder="0" applyAlignment="0" applyProtection="0"/>
    <xf numFmtId="0" fontId="34" fillId="20" borderId="4" applyNumberFormat="0" applyAlignment="0" applyProtection="0"/>
    <xf numFmtId="0" fontId="34" fillId="20" borderId="4" applyNumberFormat="0" applyAlignment="0" applyProtection="0"/>
    <xf numFmtId="0" fontId="51" fillId="20" borderId="4" applyNumberFormat="0" applyAlignment="0" applyProtection="0"/>
    <xf numFmtId="0" fontId="39" fillId="21" borderId="5" applyNumberFormat="0" applyAlignment="0" applyProtection="0"/>
    <xf numFmtId="0" fontId="42" fillId="0" borderId="6" applyNumberFormat="0" applyFill="0" applyAlignment="0" applyProtection="0"/>
    <xf numFmtId="0" fontId="55" fillId="21" borderId="5" applyNumberFormat="0" applyAlignment="0" applyProtection="0"/>
    <xf numFmtId="0" fontId="35" fillId="0" borderId="0" applyNumberFormat="0" applyFill="0" applyBorder="0" applyAlignment="0" applyProtection="0"/>
    <xf numFmtId="0" fontId="36" fillId="0" borderId="7" applyNumberFormat="0" applyFill="0" applyAlignment="0" applyProtection="0"/>
    <xf numFmtId="0" fontId="37" fillId="0" borderId="8" applyNumberFormat="0" applyFill="0" applyAlignment="0" applyProtection="0"/>
    <xf numFmtId="0" fontId="38" fillId="0" borderId="9" applyNumberFormat="0" applyFill="0" applyAlignment="0" applyProtection="0"/>
    <xf numFmtId="0" fontId="38" fillId="0" borderId="0" applyNumberFormat="0" applyFill="0" applyBorder="0" applyAlignment="0" applyProtection="0"/>
    <xf numFmtId="0" fontId="39" fillId="21" borderId="5" applyNumberFormat="0" applyAlignment="0" applyProtection="0"/>
    <xf numFmtId="0" fontId="38" fillId="0" borderId="0" applyNumberFormat="0" applyFill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9" borderId="0" applyNumberFormat="0" applyBorder="0" applyAlignment="0" applyProtection="0"/>
    <xf numFmtId="0" fontId="33" fillId="7" borderId="4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6" fillId="4" borderId="0" applyNumberFormat="0" applyBorder="0" applyAlignment="0" applyProtection="0"/>
    <xf numFmtId="0" fontId="25" fillId="22" borderId="1" applyNumberFormat="0" applyFont="0" applyBorder="0" applyProtection="0">
      <alignment horizontal="center" vertical="center"/>
    </xf>
    <xf numFmtId="0" fontId="57" fillId="0" borderId="7" applyNumberFormat="0" applyFill="0" applyAlignment="0" applyProtection="0"/>
    <xf numFmtId="0" fontId="58" fillId="0" borderId="8" applyNumberFormat="0" applyFill="0" applyAlignment="0" applyProtection="0"/>
    <xf numFmtId="0" fontId="59" fillId="0" borderId="9" applyNumberFormat="0" applyFill="0" applyAlignment="0" applyProtection="0"/>
    <xf numFmtId="0" fontId="59" fillId="0" borderId="0" applyNumberFormat="0" applyFill="0" applyBorder="0" applyAlignment="0" applyProtection="0"/>
    <xf numFmtId="3" fontId="25" fillId="23" borderId="1" applyFont="0" applyProtection="0">
      <alignment horizontal="right" vertical="center"/>
    </xf>
    <xf numFmtId="0" fontId="25" fillId="23" borderId="2" applyNumberFormat="0" applyFont="0" applyBorder="0" applyProtection="0">
      <alignment horizontal="left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42" fillId="0" borderId="6" applyNumberFormat="0" applyFill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5" fillId="25" borderId="14" applyNumberFormat="0" applyFont="0" applyAlignment="0" applyProtection="0"/>
    <xf numFmtId="0" fontId="49" fillId="3" borderId="0" applyNumberFormat="0" applyBorder="0" applyAlignment="0" applyProtection="0"/>
    <xf numFmtId="0" fontId="43" fillId="7" borderId="4" applyNumberFormat="0" applyAlignment="0" applyProtection="0"/>
    <xf numFmtId="0" fontId="43" fillId="7" borderId="4" applyNumberFormat="0" applyAlignment="0" applyProtection="0"/>
    <xf numFmtId="3" fontId="25" fillId="24" borderId="1" applyFont="0">
      <alignment horizontal="right" vertical="center"/>
      <protection locked="0"/>
    </xf>
    <xf numFmtId="0" fontId="25" fillId="25" borderId="10" applyNumberFormat="0" applyFont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9" borderId="0" applyNumberFormat="0" applyBorder="0" applyAlignment="0" applyProtection="0"/>
    <xf numFmtId="0" fontId="44" fillId="4" borderId="0" applyNumberFormat="0" applyBorder="0" applyAlignment="0" applyProtection="0"/>
    <xf numFmtId="0" fontId="45" fillId="20" borderId="11" applyNumberFormat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60" fillId="0" borderId="6" applyNumberFormat="0" applyFill="0" applyAlignment="0" applyProtection="0"/>
    <xf numFmtId="0" fontId="46" fillId="0" borderId="0" applyNumberFormat="0" applyFill="0" applyBorder="0" applyAlignment="0" applyProtection="0"/>
    <xf numFmtId="166" fontId="25" fillId="0" borderId="0" applyFill="0" applyBorder="0" applyAlignment="0" applyProtection="0"/>
    <xf numFmtId="166" fontId="25" fillId="0" borderId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5" fillId="0" borderId="0"/>
    <xf numFmtId="0" fontId="61" fillId="26" borderId="0" applyNumberFormat="0" applyBorder="0" applyAlignment="0" applyProtection="0"/>
    <xf numFmtId="0" fontId="48" fillId="20" borderId="15" applyNumberFormat="0" applyAlignment="0" applyProtection="0"/>
    <xf numFmtId="0" fontId="25" fillId="0" borderId="0"/>
    <xf numFmtId="0" fontId="62" fillId="0" borderId="16" applyNumberFormat="0" applyFill="0" applyAlignment="0" applyProtection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9" fillId="0" borderId="0"/>
    <xf numFmtId="0" fontId="25" fillId="0" borderId="0"/>
    <xf numFmtId="0" fontId="29" fillId="0" borderId="0"/>
    <xf numFmtId="0" fontId="25" fillId="0" borderId="0"/>
    <xf numFmtId="0" fontId="22" fillId="0" borderId="0"/>
    <xf numFmtId="0" fontId="25" fillId="0" borderId="0"/>
    <xf numFmtId="0" fontId="29" fillId="0" borderId="0"/>
    <xf numFmtId="0" fontId="63" fillId="0" borderId="0"/>
    <xf numFmtId="0" fontId="25" fillId="0" borderId="0"/>
    <xf numFmtId="0" fontId="25" fillId="0" borderId="0"/>
    <xf numFmtId="0" fontId="64" fillId="0" borderId="0"/>
    <xf numFmtId="0" fontId="25" fillId="0" borderId="0"/>
    <xf numFmtId="0" fontId="25" fillId="25" borderId="10" applyNumberFormat="0" applyFont="0" applyAlignment="0" applyProtection="0"/>
    <xf numFmtId="0" fontId="25" fillId="25" borderId="10" applyNumberFormat="0" applyFont="0" applyAlignment="0" applyProtection="0"/>
    <xf numFmtId="0" fontId="47" fillId="0" borderId="12" applyNumberFormat="0" applyFill="0" applyAlignment="0" applyProtection="0"/>
    <xf numFmtId="0" fontId="48" fillId="20" borderId="11" applyNumberFormat="0" applyAlignment="0" applyProtection="0"/>
    <xf numFmtId="0" fontId="48" fillId="20" borderId="11" applyNumberForma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49" fillId="3" borderId="0" applyNumberFormat="0" applyBorder="0" applyAlignment="0" applyProtection="0"/>
    <xf numFmtId="0" fontId="45" fillId="20" borderId="11" applyNumberFormat="0" applyAlignment="0" applyProtection="0"/>
    <xf numFmtId="0" fontId="50" fillId="26" borderId="0" applyNumberFormat="0" applyBorder="0" applyAlignment="0" applyProtection="0"/>
    <xf numFmtId="3" fontId="25" fillId="27" borderId="1" applyFont="0">
      <alignment horizontal="right" vertical="center"/>
    </xf>
    <xf numFmtId="0" fontId="25" fillId="0" borderId="0"/>
    <xf numFmtId="0" fontId="29" fillId="0" borderId="0"/>
    <xf numFmtId="0" fontId="25" fillId="0" borderId="0"/>
    <xf numFmtId="0" fontId="51" fillId="20" borderId="4" applyNumberFormat="0" applyAlignment="0" applyProtection="0"/>
    <xf numFmtId="0" fontId="4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7" applyNumberFormat="0" applyFill="0" applyAlignment="0" applyProtection="0"/>
    <xf numFmtId="0" fontId="37" fillId="0" borderId="8" applyNumberFormat="0" applyFill="0" applyAlignment="0" applyProtection="0"/>
    <xf numFmtId="0" fontId="38" fillId="0" borderId="9" applyNumberFormat="0" applyFill="0" applyAlignment="0" applyProtection="0"/>
    <xf numFmtId="0" fontId="35" fillId="0" borderId="0" applyNumberFormat="0" applyFill="0" applyBorder="0" applyAlignment="0" applyProtection="0"/>
    <xf numFmtId="0" fontId="62" fillId="0" borderId="12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5" fillId="25" borderId="14" applyNumberFormat="0" applyFont="0" applyAlignment="0" applyProtection="0"/>
    <xf numFmtId="0" fontId="25" fillId="25" borderId="14" applyNumberFormat="0" applyFont="0" applyAlignment="0" applyProtection="0"/>
    <xf numFmtId="0" fontId="25" fillId="25" borderId="14" applyNumberFormat="0" applyFont="0" applyAlignment="0" applyProtection="0"/>
    <xf numFmtId="0" fontId="48" fillId="20" borderId="15" applyNumberFormat="0" applyAlignment="0" applyProtection="0"/>
    <xf numFmtId="0" fontId="45" fillId="20" borderId="15" applyNumberFormat="0" applyAlignment="0" applyProtection="0"/>
    <xf numFmtId="0" fontId="48" fillId="20" borderId="15" applyNumberFormat="0" applyAlignment="0" applyProtection="0"/>
    <xf numFmtId="0" fontId="62" fillId="0" borderId="16" applyNumberFormat="0" applyFill="0" applyAlignment="0" applyProtection="0"/>
    <xf numFmtId="0" fontId="43" fillId="7" borderId="18" applyNumberFormat="0" applyAlignment="0" applyProtection="0"/>
    <xf numFmtId="0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53" fillId="15" borderId="0" applyNumberFormat="0" applyBorder="0" applyAlignment="0" applyProtection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9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8" borderId="0" applyNumberFormat="0" applyBorder="0" applyAlignment="0" applyProtection="0"/>
    <xf numFmtId="0" fontId="29" fillId="11" borderId="0" applyNumberFormat="0" applyBorder="0" applyAlignment="0" applyProtection="0"/>
    <xf numFmtId="0" fontId="54" fillId="3" borderId="0" applyNumberFormat="0" applyBorder="0" applyAlignment="0" applyProtection="0"/>
    <xf numFmtId="0" fontId="34" fillId="20" borderId="4" applyNumberFormat="0" applyAlignment="0" applyProtection="0"/>
    <xf numFmtId="0" fontId="55" fillId="21" borderId="5" applyNumberFormat="0" applyAlignment="0" applyProtection="0"/>
    <xf numFmtId="0" fontId="40" fillId="0" borderId="0" applyNumberFormat="0" applyFill="0" applyBorder="0" applyAlignment="0" applyProtection="0"/>
    <xf numFmtId="0" fontId="56" fillId="4" borderId="0" applyNumberFormat="0" applyBorder="0" applyAlignment="0" applyProtection="0"/>
    <xf numFmtId="0" fontId="57" fillId="0" borderId="7" applyNumberFormat="0" applyFill="0" applyAlignment="0" applyProtection="0"/>
    <xf numFmtId="0" fontId="58" fillId="0" borderId="8" applyNumberFormat="0" applyFill="0" applyAlignment="0" applyProtection="0"/>
    <xf numFmtId="0" fontId="59" fillId="0" borderId="9" applyNumberFormat="0" applyFill="0" applyAlignment="0" applyProtection="0"/>
    <xf numFmtId="0" fontId="59" fillId="0" borderId="0" applyNumberFormat="0" applyFill="0" applyBorder="0" applyAlignment="0" applyProtection="0"/>
    <xf numFmtId="0" fontId="43" fillId="7" borderId="4" applyNumberFormat="0" applyAlignment="0" applyProtection="0"/>
    <xf numFmtId="0" fontId="60" fillId="0" borderId="6" applyNumberFormat="0" applyFill="0" applyAlignment="0" applyProtection="0"/>
    <xf numFmtId="0" fontId="61" fillId="26" borderId="0" applyNumberFormat="0" applyBorder="0" applyAlignment="0" applyProtection="0"/>
    <xf numFmtId="0" fontId="25" fillId="0" borderId="0"/>
    <xf numFmtId="0" fontId="25" fillId="25" borderId="10" applyNumberFormat="0" applyFont="0" applyAlignment="0" applyProtection="0"/>
    <xf numFmtId="0" fontId="48" fillId="20" borderId="11" applyNumberFormat="0" applyAlignment="0" applyProtection="0"/>
    <xf numFmtId="0" fontId="35" fillId="0" borderId="0" applyNumberFormat="0" applyFill="0" applyBorder="0" applyAlignment="0" applyProtection="0"/>
    <xf numFmtId="0" fontId="62" fillId="0" borderId="12" applyNumberFormat="0" applyFill="0" applyAlignment="0" applyProtection="0"/>
    <xf numFmtId="0" fontId="52" fillId="0" borderId="0" applyNumberFormat="0" applyFill="0" applyBorder="0" applyAlignment="0" applyProtection="0"/>
    <xf numFmtId="0" fontId="65" fillId="0" borderId="0"/>
    <xf numFmtId="0" fontId="25" fillId="0" borderId="0"/>
    <xf numFmtId="0" fontId="22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53" fillId="16" borderId="0" applyNumberFormat="0" applyBorder="0" applyAlignment="0" applyProtection="0"/>
    <xf numFmtId="0" fontId="53" fillId="14" borderId="0" applyNumberFormat="0" applyBorder="0" applyAlignment="0" applyProtection="0"/>
    <xf numFmtId="0" fontId="53" fillId="13" borderId="0" applyNumberFormat="0" applyBorder="0" applyAlignment="0" applyProtection="0"/>
    <xf numFmtId="0" fontId="53" fillId="10" borderId="0" applyNumberFormat="0" applyBorder="0" applyAlignment="0" applyProtection="0"/>
    <xf numFmtId="0" fontId="53" fillId="9" borderId="0" applyNumberFormat="0" applyBorder="0" applyAlignment="0" applyProtection="0"/>
    <xf numFmtId="0" fontId="53" fillId="12" borderId="0" applyNumberFormat="0" applyBorder="0" applyAlignment="0" applyProtection="0"/>
    <xf numFmtId="0" fontId="31" fillId="11" borderId="0" applyNumberFormat="0" applyBorder="0" applyAlignment="0" applyProtection="0"/>
    <xf numFmtId="0" fontId="31" fillId="8" borderId="0" applyNumberFormat="0" applyBorder="0" applyAlignment="0" applyProtection="0"/>
    <xf numFmtId="0" fontId="31" fillId="5" borderId="0" applyNumberFormat="0" applyBorder="0" applyAlignment="0" applyProtection="0"/>
    <xf numFmtId="0" fontId="31" fillId="10" borderId="0" applyNumberFormat="0" applyBorder="0" applyAlignment="0" applyProtection="0"/>
    <xf numFmtId="0" fontId="31" fillId="9" borderId="0" applyNumberFormat="0" applyBorder="0" applyAlignment="0" applyProtection="0"/>
    <xf numFmtId="0" fontId="31" fillId="8" borderId="0" applyNumberFormat="0" applyBorder="0" applyAlignment="0" applyProtection="0"/>
    <xf numFmtId="0" fontId="31" fillId="7" borderId="0" applyNumberFormat="0" applyBorder="0" applyAlignment="0" applyProtection="0"/>
    <xf numFmtId="0" fontId="31" fillId="6" borderId="0" applyNumberFormat="0" applyBorder="0" applyAlignment="0" applyProtection="0"/>
    <xf numFmtId="0" fontId="31" fillId="5" borderId="0" applyNumberFormat="0" applyBorder="0" applyAlignment="0" applyProtection="0"/>
    <xf numFmtId="0" fontId="31" fillId="4" borderId="0" applyNumberFormat="0" applyBorder="0" applyAlignment="0" applyProtection="0"/>
    <xf numFmtId="0" fontId="31" fillId="3" borderId="0" applyNumberFormat="0" applyBorder="0" applyAlignment="0" applyProtection="0"/>
    <xf numFmtId="0" fontId="31" fillId="2" borderId="0" applyNumberFormat="0" applyBorder="0" applyAlignment="0" applyProtection="0"/>
    <xf numFmtId="0" fontId="25" fillId="0" borderId="0"/>
    <xf numFmtId="0" fontId="22" fillId="0" borderId="0"/>
    <xf numFmtId="0" fontId="25" fillId="0" borderId="0"/>
    <xf numFmtId="0" fontId="66" fillId="0" borderId="0" applyNumberFormat="0" applyFill="0" applyBorder="0" applyProtection="0">
      <alignment vertical="top" wrapText="1"/>
    </xf>
    <xf numFmtId="0" fontId="22" fillId="0" borderId="0"/>
    <xf numFmtId="0" fontId="25" fillId="23" borderId="2" applyNumberFormat="0" applyFont="0" applyBorder="0" applyProtection="0">
      <alignment horizontal="left" vertical="center"/>
    </xf>
    <xf numFmtId="0" fontId="25" fillId="25" borderId="10" applyNumberFormat="0" applyFont="0" applyAlignment="0" applyProtection="0"/>
    <xf numFmtId="0" fontId="45" fillId="20" borderId="11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5" fillId="25" borderId="10" applyNumberFormat="0" applyFont="0" applyAlignment="0" applyProtection="0"/>
    <xf numFmtId="0" fontId="25" fillId="25" borderId="10" applyNumberFormat="0" applyFont="0" applyAlignment="0" applyProtection="0"/>
    <xf numFmtId="0" fontId="47" fillId="0" borderId="12" applyNumberFormat="0" applyFill="0" applyAlignment="0" applyProtection="0"/>
    <xf numFmtId="0" fontId="48" fillId="20" borderId="11" applyNumberFormat="0" applyAlignment="0" applyProtection="0"/>
    <xf numFmtId="0" fontId="48" fillId="20" borderId="11" applyNumberFormat="0" applyAlignment="0" applyProtection="0"/>
    <xf numFmtId="0" fontId="45" fillId="20" borderId="11" applyNumberFormat="0" applyAlignment="0" applyProtection="0"/>
    <xf numFmtId="0" fontId="29" fillId="0" borderId="0"/>
    <xf numFmtId="0" fontId="62" fillId="0" borderId="12" applyNumberFormat="0" applyFill="0" applyAlignment="0" applyProtection="0"/>
    <xf numFmtId="0" fontId="25" fillId="25" borderId="10" applyNumberFormat="0" applyFont="0" applyAlignment="0" applyProtection="0"/>
    <xf numFmtId="0" fontId="48" fillId="20" borderId="11" applyNumberFormat="0" applyAlignment="0" applyProtection="0"/>
    <xf numFmtId="0" fontId="62" fillId="0" borderId="12" applyNumberFormat="0" applyFill="0" applyAlignment="0" applyProtection="0"/>
    <xf numFmtId="0" fontId="43" fillId="7" borderId="13" applyNumberFormat="0" applyAlignment="0" applyProtection="0"/>
    <xf numFmtId="0" fontId="45" fillId="20" borderId="15" applyNumberFormat="0" applyAlignment="0" applyProtection="0"/>
    <xf numFmtId="0" fontId="48" fillId="20" borderId="15" applyNumberFormat="0" applyAlignment="0" applyProtection="0"/>
    <xf numFmtId="0" fontId="48" fillId="20" borderId="15" applyNumberFormat="0" applyAlignment="0" applyProtection="0"/>
    <xf numFmtId="0" fontId="47" fillId="0" borderId="16" applyNumberFormat="0" applyFill="0" applyAlignment="0" applyProtection="0"/>
    <xf numFmtId="0" fontId="25" fillId="25" borderId="14" applyNumberFormat="0" applyFont="0" applyAlignment="0" applyProtection="0"/>
    <xf numFmtId="0" fontId="25" fillId="25" borderId="14" applyNumberFormat="0" applyFont="0" applyAlignment="0" applyProtection="0"/>
    <xf numFmtId="0" fontId="34" fillId="20" borderId="18" applyNumberFormat="0" applyAlignment="0" applyProtection="0"/>
    <xf numFmtId="0" fontId="34" fillId="20" borderId="18" applyNumberFormat="0" applyAlignment="0" applyProtection="0"/>
    <xf numFmtId="0" fontId="51" fillId="20" borderId="18" applyNumberFormat="0" applyAlignment="0" applyProtection="0"/>
    <xf numFmtId="0" fontId="33" fillId="7" borderId="18" applyNumberFormat="0" applyAlignment="0" applyProtection="0"/>
    <xf numFmtId="0" fontId="25" fillId="23" borderId="17" applyNumberFormat="0" applyFont="0" applyBorder="0" applyProtection="0">
      <alignment horizontal="left" vertical="center"/>
    </xf>
    <xf numFmtId="0" fontId="45" fillId="20" borderId="15" applyNumberFormat="0" applyAlignment="0" applyProtection="0"/>
    <xf numFmtId="0" fontId="43" fillId="7" borderId="18" applyNumberFormat="0" applyAlignment="0" applyProtection="0"/>
    <xf numFmtId="0" fontId="43" fillId="7" borderId="13" applyNumberFormat="0" applyAlignment="0" applyProtection="0"/>
    <xf numFmtId="0" fontId="51" fillId="20" borderId="13" applyNumberFormat="0" applyAlignment="0" applyProtection="0"/>
    <xf numFmtId="0" fontId="34" fillId="20" borderId="13" applyNumberFormat="0" applyAlignment="0" applyProtection="0"/>
    <xf numFmtId="0" fontId="34" fillId="20" borderId="13" applyNumberFormat="0" applyAlignment="0" applyProtection="0"/>
    <xf numFmtId="0" fontId="33" fillId="7" borderId="13" applyNumberFormat="0" applyAlignment="0" applyProtection="0"/>
    <xf numFmtId="0" fontId="43" fillId="7" borderId="18" applyNumberFormat="0" applyAlignment="0" applyProtection="0"/>
    <xf numFmtId="0" fontId="62" fillId="0" borderId="16" applyNumberFormat="0" applyFill="0" applyAlignment="0" applyProtection="0"/>
    <xf numFmtId="0" fontId="25" fillId="25" borderId="14" applyNumberFormat="0" applyFont="0" applyAlignment="0" applyProtection="0"/>
    <xf numFmtId="0" fontId="47" fillId="0" borderId="16" applyNumberFormat="0" applyFill="0" applyAlignment="0" applyProtection="0"/>
    <xf numFmtId="0" fontId="48" fillId="20" borderId="15" applyNumberFormat="0" applyAlignment="0" applyProtection="0"/>
    <xf numFmtId="0" fontId="45" fillId="20" borderId="15" applyNumberFormat="0" applyAlignment="0" applyProtection="0"/>
    <xf numFmtId="0" fontId="34" fillId="20" borderId="18" applyNumberFormat="0" applyAlignment="0" applyProtection="0"/>
    <xf numFmtId="0" fontId="33" fillId="7" borderId="18" applyNumberFormat="0" applyAlignment="0" applyProtection="0"/>
    <xf numFmtId="0" fontId="34" fillId="20" borderId="13" applyNumberFormat="0" applyAlignment="0" applyProtection="0"/>
    <xf numFmtId="0" fontId="62" fillId="0" borderId="16" applyNumberFormat="0" applyFill="0" applyAlignment="0" applyProtection="0"/>
    <xf numFmtId="0" fontId="51" fillId="20" borderId="13" applyNumberFormat="0" applyAlignment="0" applyProtection="0"/>
    <xf numFmtId="0" fontId="43" fillId="7" borderId="13" applyNumberFormat="0" applyAlignment="0" applyProtection="0"/>
    <xf numFmtId="0" fontId="51" fillId="20" borderId="18" applyNumberFormat="0" applyAlignment="0" applyProtection="0"/>
    <xf numFmtId="0" fontId="33" fillId="7" borderId="13" applyNumberFormat="0" applyAlignment="0" applyProtection="0"/>
    <xf numFmtId="0" fontId="25" fillId="25" borderId="14" applyNumberFormat="0" applyFont="0" applyAlignment="0" applyProtection="0"/>
    <xf numFmtId="0" fontId="71" fillId="0" borderId="0"/>
    <xf numFmtId="0" fontId="74" fillId="0" borderId="0"/>
    <xf numFmtId="0" fontId="21" fillId="0" borderId="0"/>
    <xf numFmtId="0" fontId="43" fillId="7" borderId="57" applyNumberFormat="0" applyAlignment="0" applyProtection="0"/>
    <xf numFmtId="0" fontId="18" fillId="0" borderId="0"/>
    <xf numFmtId="0" fontId="18" fillId="0" borderId="0"/>
    <xf numFmtId="0" fontId="18" fillId="0" borderId="0"/>
    <xf numFmtId="0" fontId="25" fillId="25" borderId="58" applyNumberFormat="0" applyFont="0" applyAlignment="0" applyProtection="0"/>
    <xf numFmtId="0" fontId="48" fillId="20" borderId="59" applyNumberFormat="0" applyAlignment="0" applyProtection="0"/>
    <xf numFmtId="0" fontId="25" fillId="25" borderId="58" applyNumberFormat="0" applyFont="0" applyAlignment="0" applyProtection="0"/>
    <xf numFmtId="0" fontId="45" fillId="20" borderId="59" applyNumberFormat="0" applyAlignment="0" applyProtection="0"/>
    <xf numFmtId="0" fontId="25" fillId="25" borderId="58" applyNumberFormat="0" applyFont="0" applyAlignment="0" applyProtection="0"/>
    <xf numFmtId="0" fontId="25" fillId="25" borderId="58" applyNumberFormat="0" applyFont="0" applyAlignment="0" applyProtection="0"/>
    <xf numFmtId="0" fontId="47" fillId="0" borderId="60" applyNumberFormat="0" applyFill="0" applyAlignment="0" applyProtection="0"/>
    <xf numFmtId="0" fontId="48" fillId="20" borderId="59" applyNumberFormat="0" applyAlignment="0" applyProtection="0"/>
    <xf numFmtId="0" fontId="43" fillId="7" borderId="57" applyNumberFormat="0" applyAlignment="0" applyProtection="0"/>
    <xf numFmtId="0" fontId="43" fillId="7" borderId="57" applyNumberFormat="0" applyAlignment="0" applyProtection="0"/>
    <xf numFmtId="0" fontId="43" fillId="7" borderId="57" applyNumberFormat="0" applyAlignment="0" applyProtection="0"/>
    <xf numFmtId="0" fontId="48" fillId="20" borderId="59" applyNumberFormat="0" applyAlignment="0" applyProtection="0"/>
    <xf numFmtId="0" fontId="51" fillId="20" borderId="57" applyNumberFormat="0" applyAlignment="0" applyProtection="0"/>
    <xf numFmtId="0" fontId="18" fillId="0" borderId="0"/>
    <xf numFmtId="0" fontId="51" fillId="20" borderId="57" applyNumberFormat="0" applyAlignment="0" applyProtection="0"/>
    <xf numFmtId="0" fontId="34" fillId="20" borderId="18" applyNumberFormat="0" applyAlignment="0" applyProtection="0"/>
    <xf numFmtId="0" fontId="25" fillId="25" borderId="58" applyNumberFormat="0" applyFont="0" applyAlignment="0" applyProtection="0"/>
    <xf numFmtId="0" fontId="43" fillId="7" borderId="57" applyNumberFormat="0" applyAlignment="0" applyProtection="0"/>
    <xf numFmtId="0" fontId="62" fillId="0" borderId="60" applyNumberFormat="0" applyFill="0" applyAlignment="0" applyProtection="0"/>
    <xf numFmtId="0" fontId="25" fillId="25" borderId="58" applyNumberFormat="0" applyFont="0" applyAlignment="0" applyProtection="0"/>
    <xf numFmtId="0" fontId="48" fillId="20" borderId="59" applyNumberFormat="0" applyAlignment="0" applyProtection="0"/>
    <xf numFmtId="0" fontId="25" fillId="25" borderId="58" applyNumberFormat="0" applyFont="0" applyAlignment="0" applyProtection="0"/>
    <xf numFmtId="0" fontId="43" fillId="7" borderId="18" applyNumberFormat="0" applyAlignment="0" applyProtection="0"/>
    <xf numFmtId="0" fontId="45" fillId="20" borderId="59" applyNumberFormat="0" applyAlignment="0" applyProtection="0"/>
    <xf numFmtId="0" fontId="43" fillId="7" borderId="57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33" fillId="7" borderId="57" applyNumberFormat="0" applyAlignment="0" applyProtection="0"/>
    <xf numFmtId="0" fontId="25" fillId="25" borderId="58" applyNumberFormat="0" applyFont="0" applyAlignment="0" applyProtection="0"/>
    <xf numFmtId="0" fontId="18" fillId="0" borderId="0"/>
    <xf numFmtId="0" fontId="18" fillId="0" borderId="0"/>
    <xf numFmtId="0" fontId="48" fillId="20" borderId="59" applyNumberFormat="0" applyAlignment="0" applyProtection="0"/>
    <xf numFmtId="0" fontId="34" fillId="20" borderId="57" applyNumberFormat="0" applyAlignment="0" applyProtection="0"/>
    <xf numFmtId="0" fontId="48" fillId="20" borderId="15" applyNumberFormat="0" applyAlignment="0" applyProtection="0"/>
    <xf numFmtId="0" fontId="51" fillId="20" borderId="57" applyNumberFormat="0" applyAlignment="0" applyProtection="0"/>
    <xf numFmtId="0" fontId="62" fillId="0" borderId="60" applyNumberFormat="0" applyFill="0" applyAlignment="0" applyProtection="0"/>
    <xf numFmtId="0" fontId="34" fillId="20" borderId="57" applyNumberFormat="0" applyAlignment="0" applyProtection="0"/>
    <xf numFmtId="0" fontId="34" fillId="20" borderId="57" applyNumberFormat="0" applyAlignment="0" applyProtection="0"/>
    <xf numFmtId="0" fontId="62" fillId="0" borderId="60" applyNumberFormat="0" applyFill="0" applyAlignment="0" applyProtection="0"/>
    <xf numFmtId="0" fontId="45" fillId="20" borderId="59" applyNumberFormat="0" applyAlignment="0" applyProtection="0"/>
    <xf numFmtId="0" fontId="48" fillId="20" borderId="59" applyNumberFormat="0" applyAlignment="0" applyProtection="0"/>
    <xf numFmtId="0" fontId="62" fillId="0" borderId="60" applyNumberFormat="0" applyFill="0" applyAlignment="0" applyProtection="0"/>
    <xf numFmtId="0" fontId="51" fillId="20" borderId="57" applyNumberFormat="0" applyAlignment="0" applyProtection="0"/>
    <xf numFmtId="0" fontId="25" fillId="25" borderId="58" applyNumberFormat="0" applyFont="0" applyAlignment="0" applyProtection="0"/>
    <xf numFmtId="0" fontId="34" fillId="20" borderId="57" applyNumberFormat="0" applyAlignment="0" applyProtection="0"/>
    <xf numFmtId="0" fontId="51" fillId="20" borderId="57" applyNumberFormat="0" applyAlignment="0" applyProtection="0"/>
    <xf numFmtId="0" fontId="45" fillId="20" borderId="59" applyNumberFormat="0" applyAlignment="0" applyProtection="0"/>
    <xf numFmtId="0" fontId="33" fillId="7" borderId="57" applyNumberFormat="0" applyAlignment="0" applyProtection="0"/>
    <xf numFmtId="0" fontId="34" fillId="20" borderId="57" applyNumberFormat="0" applyAlignment="0" applyProtection="0"/>
    <xf numFmtId="0" fontId="33" fillId="7" borderId="57" applyNumberFormat="0" applyAlignment="0" applyProtection="0"/>
    <xf numFmtId="0" fontId="47" fillId="0" borderId="60" applyNumberFormat="0" applyFill="0" applyAlignment="0" applyProtection="0"/>
    <xf numFmtId="0" fontId="48" fillId="20" borderId="59" applyNumberFormat="0" applyAlignment="0" applyProtection="0"/>
    <xf numFmtId="0" fontId="43" fillId="7" borderId="57" applyNumberFormat="0" applyAlignment="0" applyProtection="0"/>
    <xf numFmtId="0" fontId="25" fillId="25" borderId="58" applyNumberFormat="0" applyFont="0" applyAlignment="0" applyProtection="0"/>
    <xf numFmtId="0" fontId="18" fillId="0" borderId="0"/>
    <xf numFmtId="0" fontId="33" fillId="7" borderId="57" applyNumberFormat="0" applyAlignment="0" applyProtection="0"/>
    <xf numFmtId="0" fontId="34" fillId="20" borderId="57" applyNumberFormat="0" applyAlignment="0" applyProtection="0"/>
    <xf numFmtId="0" fontId="25" fillId="25" borderId="58" applyNumberFormat="0" applyFont="0" applyAlignment="0" applyProtection="0"/>
    <xf numFmtId="0" fontId="62" fillId="0" borderId="60" applyNumberFormat="0" applyFill="0" applyAlignment="0" applyProtection="0"/>
    <xf numFmtId="0" fontId="18" fillId="0" borderId="0"/>
    <xf numFmtId="0" fontId="34" fillId="20" borderId="57" applyNumberFormat="0" applyAlignment="0" applyProtection="0"/>
    <xf numFmtId="0" fontId="18" fillId="0" borderId="0"/>
    <xf numFmtId="0" fontId="25" fillId="23" borderId="17" applyNumberFormat="0" applyFont="0" applyBorder="0" applyProtection="0">
      <alignment horizontal="left" vertical="center"/>
    </xf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45" fillId="20" borderId="59" applyNumberFormat="0" applyAlignment="0" applyProtection="0"/>
    <xf numFmtId="0" fontId="45" fillId="20" borderId="59" applyNumberFormat="0" applyAlignment="0" applyProtection="0"/>
    <xf numFmtId="0" fontId="33" fillId="7" borderId="57" applyNumberFormat="0" applyAlignment="0" applyProtection="0"/>
    <xf numFmtId="0" fontId="34" fillId="20" borderId="57" applyNumberFormat="0" applyAlignment="0" applyProtection="0"/>
    <xf numFmtId="0" fontId="34" fillId="20" borderId="57" applyNumberFormat="0" applyAlignment="0" applyProtection="0"/>
    <xf numFmtId="0" fontId="18" fillId="0" borderId="0"/>
    <xf numFmtId="0" fontId="48" fillId="20" borderId="59" applyNumberFormat="0" applyAlignment="0" applyProtection="0"/>
    <xf numFmtId="0" fontId="47" fillId="0" borderId="60" applyNumberFormat="0" applyFill="0" applyAlignment="0" applyProtection="0"/>
    <xf numFmtId="0" fontId="43" fillId="7" borderId="18" applyNumberFormat="0" applyAlignment="0" applyProtection="0"/>
    <xf numFmtId="0" fontId="62" fillId="0" borderId="60" applyNumberFormat="0" applyFill="0" applyAlignment="0" applyProtection="0"/>
    <xf numFmtId="0" fontId="51" fillId="20" borderId="57" applyNumberFormat="0" applyAlignment="0" applyProtection="0"/>
    <xf numFmtId="0" fontId="45" fillId="20" borderId="59" applyNumberFormat="0" applyAlignment="0" applyProtection="0"/>
    <xf numFmtId="0" fontId="48" fillId="20" borderId="59" applyNumberFormat="0" applyAlignment="0" applyProtection="0"/>
    <xf numFmtId="0" fontId="25" fillId="25" borderId="58" applyNumberFormat="0" applyFont="0" applyAlignment="0" applyProtection="0"/>
    <xf numFmtId="0" fontId="45" fillId="20" borderId="59" applyNumberFormat="0" applyAlignment="0" applyProtection="0"/>
    <xf numFmtId="0" fontId="62" fillId="0" borderId="60" applyNumberFormat="0" applyFill="0" applyAlignment="0" applyProtection="0"/>
    <xf numFmtId="0" fontId="43" fillId="7" borderId="18" applyNumberFormat="0" applyAlignment="0" applyProtection="0"/>
    <xf numFmtId="0" fontId="51" fillId="20" borderId="18" applyNumberFormat="0" applyAlignment="0" applyProtection="0"/>
    <xf numFmtId="0" fontId="34" fillId="20" borderId="18" applyNumberFormat="0" applyAlignment="0" applyProtection="0"/>
    <xf numFmtId="0" fontId="34" fillId="20" borderId="18" applyNumberFormat="0" applyAlignment="0" applyProtection="0"/>
    <xf numFmtId="0" fontId="33" fillId="7" borderId="18" applyNumberFormat="0" applyAlignment="0" applyProtection="0"/>
    <xf numFmtId="0" fontId="48" fillId="20" borderId="59" applyNumberFormat="0" applyAlignment="0" applyProtection="0"/>
    <xf numFmtId="0" fontId="47" fillId="0" borderId="60" applyNumberFormat="0" applyFill="0" applyAlignment="0" applyProtection="0"/>
    <xf numFmtId="0" fontId="25" fillId="23" borderId="61" applyNumberFormat="0" applyFont="0" applyBorder="0" applyProtection="0">
      <alignment horizontal="left" vertical="center"/>
    </xf>
    <xf numFmtId="0" fontId="43" fillId="7" borderId="57" applyNumberFormat="0" applyAlignment="0" applyProtection="0"/>
    <xf numFmtId="0" fontId="34" fillId="20" borderId="18" applyNumberFormat="0" applyAlignment="0" applyProtection="0"/>
    <xf numFmtId="0" fontId="51" fillId="20" borderId="18" applyNumberFormat="0" applyAlignment="0" applyProtection="0"/>
    <xf numFmtId="0" fontId="43" fillId="7" borderId="18" applyNumberFormat="0" applyAlignment="0" applyProtection="0"/>
    <xf numFmtId="0" fontId="33" fillId="7" borderId="18" applyNumberFormat="0" applyAlignment="0" applyProtection="0"/>
    <xf numFmtId="0" fontId="18" fillId="0" borderId="0"/>
    <xf numFmtId="0" fontId="33" fillId="7" borderId="57" applyNumberFormat="0" applyAlignment="0" applyProtection="0"/>
    <xf numFmtId="0" fontId="25" fillId="25" borderId="58" applyNumberFormat="0" applyFont="0" applyAlignment="0" applyProtection="0"/>
    <xf numFmtId="0" fontId="25" fillId="25" borderId="58" applyNumberFormat="0" applyFont="0" applyAlignment="0" applyProtection="0"/>
    <xf numFmtId="0" fontId="48" fillId="20" borderId="59" applyNumberFormat="0" applyAlignment="0" applyProtection="0"/>
    <xf numFmtId="0" fontId="25" fillId="25" borderId="58" applyNumberFormat="0" applyFont="0" applyAlignment="0" applyProtection="0"/>
    <xf numFmtId="0" fontId="62" fillId="0" borderId="60" applyNumberFormat="0" applyFill="0" applyAlignment="0" applyProtection="0"/>
    <xf numFmtId="0" fontId="48" fillId="20" borderId="59" applyNumberFormat="0" applyAlignment="0" applyProtection="0"/>
    <xf numFmtId="0" fontId="25" fillId="25" borderId="58" applyNumberFormat="0" applyFont="0" applyAlignment="0" applyProtection="0"/>
    <xf numFmtId="0" fontId="43" fillId="7" borderId="57" applyNumberFormat="0" applyAlignment="0" applyProtection="0"/>
    <xf numFmtId="9" fontId="9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23" borderId="61" applyNumberFormat="0" applyFont="0" applyBorder="0" applyProtection="0">
      <alignment horizontal="left" vertical="center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20" borderId="57" applyNumberFormat="0" applyAlignment="0" applyProtection="0"/>
    <xf numFmtId="0" fontId="43" fillId="7" borderId="57" applyNumberFormat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" fillId="0" borderId="0"/>
    <xf numFmtId="0" fontId="5" fillId="0" borderId="0"/>
    <xf numFmtId="0" fontId="48" fillId="20" borderId="59" applyNumberFormat="0" applyAlignment="0" applyProtection="0"/>
    <xf numFmtId="0" fontId="5" fillId="0" borderId="0"/>
    <xf numFmtId="0" fontId="5" fillId="0" borderId="0"/>
    <xf numFmtId="0" fontId="5" fillId="0" borderId="0"/>
    <xf numFmtId="0" fontId="25" fillId="23" borderId="61" applyNumberFormat="0" applyFont="0" applyBorder="0" applyProtection="0">
      <alignment horizontal="left" vertical="center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" fillId="0" borderId="0"/>
    <xf numFmtId="0" fontId="43" fillId="7" borderId="57" applyNumberFormat="0" applyAlignment="0" applyProtection="0"/>
    <xf numFmtId="0" fontId="43" fillId="7" borderId="57" applyNumberFormat="0" applyAlignment="0" applyProtection="0"/>
    <xf numFmtId="0" fontId="51" fillId="20" borderId="57" applyNumberFormat="0" applyAlignment="0" applyProtection="0"/>
    <xf numFmtId="0" fontId="34" fillId="20" borderId="57" applyNumberFormat="0" applyAlignment="0" applyProtection="0"/>
    <xf numFmtId="0" fontId="34" fillId="20" borderId="57" applyNumberFormat="0" applyAlignment="0" applyProtection="0"/>
    <xf numFmtId="0" fontId="33" fillId="7" borderId="57" applyNumberFormat="0" applyAlignment="0" applyProtection="0"/>
    <xf numFmtId="0" fontId="34" fillId="20" borderId="57" applyNumberFormat="0" applyAlignment="0" applyProtection="0"/>
    <xf numFmtId="0" fontId="51" fillId="20" borderId="57" applyNumberFormat="0" applyAlignment="0" applyProtection="0"/>
    <xf numFmtId="0" fontId="43" fillId="7" borderId="57" applyNumberFormat="0" applyAlignment="0" applyProtection="0"/>
    <xf numFmtId="0" fontId="33" fillId="7" borderId="57" applyNumberFormat="0" applyAlignment="0" applyProtection="0"/>
    <xf numFmtId="0" fontId="5" fillId="0" borderId="0"/>
  </cellStyleXfs>
  <cellXfs count="312">
    <xf numFmtId="0" fontId="0" fillId="0" borderId="0" xfId="0"/>
    <xf numFmtId="0" fontId="27" fillId="0" borderId="0" xfId="0" applyFont="1" applyAlignment="1">
      <alignment vertical="center"/>
    </xf>
    <xf numFmtId="0" fontId="27" fillId="0" borderId="0" xfId="0" applyFont="1"/>
    <xf numFmtId="0" fontId="68" fillId="0" borderId="20" xfId="0" applyFont="1" applyBorder="1" applyAlignment="1">
      <alignment vertical="center"/>
    </xf>
    <xf numFmtId="167" fontId="67" fillId="0" borderId="23" xfId="0" applyNumberFormat="1" applyFont="1" applyBorder="1" applyAlignment="1">
      <alignment horizontal="center" vertical="center"/>
    </xf>
    <xf numFmtId="0" fontId="70" fillId="28" borderId="26" xfId="0" applyFont="1" applyFill="1" applyBorder="1" applyAlignment="1">
      <alignment horizontal="center" vertical="center"/>
    </xf>
    <xf numFmtId="0" fontId="68" fillId="28" borderId="26" xfId="0" applyFont="1" applyFill="1" applyBorder="1" applyAlignment="1">
      <alignment vertical="center"/>
    </xf>
    <xf numFmtId="0" fontId="72" fillId="0" borderId="1" xfId="0" applyFont="1" applyBorder="1"/>
    <xf numFmtId="0" fontId="72" fillId="0" borderId="1" xfId="0" applyFont="1" applyBorder="1" applyAlignment="1">
      <alignment wrapText="1"/>
    </xf>
    <xf numFmtId="0" fontId="68" fillId="0" borderId="21" xfId="0" applyFont="1" applyBorder="1" applyAlignment="1">
      <alignment vertical="center"/>
    </xf>
    <xf numFmtId="0" fontId="68" fillId="28" borderId="29" xfId="0" applyFont="1" applyFill="1" applyBorder="1" applyAlignment="1">
      <alignment vertical="center"/>
    </xf>
    <xf numFmtId="0" fontId="67" fillId="0" borderId="20" xfId="0" applyFont="1" applyBorder="1" applyAlignment="1">
      <alignment vertical="center"/>
    </xf>
    <xf numFmtId="0" fontId="0" fillId="29" borderId="0" xfId="0" applyFill="1"/>
    <xf numFmtId="0" fontId="68" fillId="0" borderId="23" xfId="0" applyFont="1" applyBorder="1" applyAlignment="1">
      <alignment vertical="center"/>
    </xf>
    <xf numFmtId="0" fontId="68" fillId="0" borderId="23" xfId="0" applyFont="1" applyBorder="1" applyAlignment="1">
      <alignment horizontal="center" vertical="center"/>
    </xf>
    <xf numFmtId="0" fontId="68" fillId="0" borderId="25" xfId="0" applyFont="1" applyBorder="1" applyAlignment="1">
      <alignment vertical="center"/>
    </xf>
    <xf numFmtId="0" fontId="67" fillId="29" borderId="0" xfId="0" applyFont="1" applyFill="1" applyAlignment="1">
      <alignment horizontal="center"/>
    </xf>
    <xf numFmtId="167" fontId="68" fillId="0" borderId="23" xfId="0" applyNumberFormat="1" applyFont="1" applyBorder="1" applyAlignment="1">
      <alignment horizontal="center" vertical="center"/>
    </xf>
    <xf numFmtId="0" fontId="67" fillId="0" borderId="22" xfId="0" applyFont="1" applyBorder="1" applyAlignment="1">
      <alignment horizontal="left" vertical="center"/>
    </xf>
    <xf numFmtId="0" fontId="67" fillId="0" borderId="24" xfId="0" applyFont="1" applyBorder="1" applyAlignment="1">
      <alignment horizontal="left" vertical="center"/>
    </xf>
    <xf numFmtId="0" fontId="27" fillId="29" borderId="0" xfId="0" applyFont="1" applyFill="1" applyAlignment="1">
      <alignment vertical="center"/>
    </xf>
    <xf numFmtId="0" fontId="26" fillId="29" borderId="0" xfId="0" applyFont="1" applyFill="1" applyAlignment="1">
      <alignment horizontal="left" vertical="center"/>
    </xf>
    <xf numFmtId="0" fontId="27" fillId="29" borderId="0" xfId="0" quotePrefix="1" applyFont="1" applyFill="1" applyAlignment="1">
      <alignment vertical="center"/>
    </xf>
    <xf numFmtId="0" fontId="27" fillId="29" borderId="0" xfId="0" applyFont="1" applyFill="1" applyAlignment="1">
      <alignment vertical="center" wrapText="1"/>
    </xf>
    <xf numFmtId="0" fontId="26" fillId="29" borderId="0" xfId="0" applyFont="1" applyFill="1" applyAlignment="1">
      <alignment horizontal="center" vertical="center"/>
    </xf>
    <xf numFmtId="0" fontId="27" fillId="29" borderId="0" xfId="0" applyFont="1" applyFill="1" applyAlignment="1">
      <alignment horizontal="center" vertical="center"/>
    </xf>
    <xf numFmtId="0" fontId="26" fillId="29" borderId="0" xfId="0" applyFont="1" applyFill="1" applyAlignment="1">
      <alignment vertical="center"/>
    </xf>
    <xf numFmtId="0" fontId="0" fillId="0" borderId="0" xfId="0" applyAlignment="1">
      <alignment wrapText="1"/>
    </xf>
    <xf numFmtId="0" fontId="0" fillId="29" borderId="0" xfId="0" applyFill="1" applyAlignment="1">
      <alignment wrapText="1"/>
    </xf>
    <xf numFmtId="0" fontId="68" fillId="0" borderId="28" xfId="0" applyFont="1" applyBorder="1" applyAlignment="1">
      <alignment vertical="center"/>
    </xf>
    <xf numFmtId="165" fontId="68" fillId="0" borderId="28" xfId="0" applyNumberFormat="1" applyFont="1" applyBorder="1" applyAlignment="1">
      <alignment horizontal="center" vertical="center"/>
    </xf>
    <xf numFmtId="0" fontId="68" fillId="0" borderId="28" xfId="0" applyFont="1" applyBorder="1" applyAlignment="1">
      <alignment horizontal="center" vertical="center"/>
    </xf>
    <xf numFmtId="0" fontId="68" fillId="0" borderId="28" xfId="0" applyFont="1" applyBorder="1" applyAlignment="1">
      <alignment vertical="center" wrapText="1"/>
    </xf>
    <xf numFmtId="49" fontId="67" fillId="30" borderId="23" xfId="0" applyNumberFormat="1" applyFont="1" applyFill="1" applyBorder="1" applyAlignment="1">
      <alignment horizontal="center" vertical="center"/>
    </xf>
    <xf numFmtId="165" fontId="75" fillId="0" borderId="23" xfId="0" applyNumberFormat="1" applyFont="1" applyBorder="1" applyAlignment="1">
      <alignment horizontal="center" vertical="center"/>
    </xf>
    <xf numFmtId="49" fontId="67" fillId="30" borderId="21" xfId="0" applyNumberFormat="1" applyFont="1" applyFill="1" applyBorder="1" applyAlignment="1">
      <alignment horizontal="center" vertical="center"/>
    </xf>
    <xf numFmtId="0" fontId="70" fillId="28" borderId="34" xfId="0" applyFont="1" applyFill="1" applyBorder="1" applyAlignment="1">
      <alignment horizontal="center" vertical="center"/>
    </xf>
    <xf numFmtId="0" fontId="67" fillId="30" borderId="23" xfId="0" applyFont="1" applyFill="1" applyBorder="1" applyAlignment="1">
      <alignment horizontal="center" vertical="center"/>
    </xf>
    <xf numFmtId="49" fontId="67" fillId="30" borderId="25" xfId="0" applyNumberFormat="1" applyFont="1" applyFill="1" applyBorder="1" applyAlignment="1">
      <alignment horizontal="center" vertical="center"/>
    </xf>
    <xf numFmtId="165" fontId="75" fillId="0" borderId="25" xfId="0" applyNumberFormat="1" applyFont="1" applyBorder="1" applyAlignment="1">
      <alignment horizontal="center" vertical="center"/>
    </xf>
    <xf numFmtId="167" fontId="68" fillId="0" borderId="25" xfId="0" applyNumberFormat="1" applyFont="1" applyBorder="1" applyAlignment="1">
      <alignment horizontal="center" vertical="center"/>
    </xf>
    <xf numFmtId="49" fontId="67" fillId="30" borderId="33" xfId="0" applyNumberFormat="1" applyFont="1" applyFill="1" applyBorder="1" applyAlignment="1">
      <alignment horizontal="center" vertical="center"/>
    </xf>
    <xf numFmtId="0" fontId="68" fillId="28" borderId="1" xfId="0" applyFont="1" applyFill="1" applyBorder="1" applyAlignment="1">
      <alignment vertical="center"/>
    </xf>
    <xf numFmtId="49" fontId="67" fillId="30" borderId="1" xfId="0" applyNumberFormat="1" applyFont="1" applyFill="1" applyBorder="1" applyAlignment="1">
      <alignment horizontal="center" vertical="center"/>
    </xf>
    <xf numFmtId="0" fontId="70" fillId="28" borderId="1" xfId="0" applyFont="1" applyFill="1" applyBorder="1" applyAlignment="1">
      <alignment horizontal="center" vertical="center"/>
    </xf>
    <xf numFmtId="49" fontId="67" fillId="30" borderId="37" xfId="0" applyNumberFormat="1" applyFont="1" applyFill="1" applyBorder="1" applyAlignment="1">
      <alignment horizontal="center" vertical="center"/>
    </xf>
    <xf numFmtId="0" fontId="72" fillId="0" borderId="37" xfId="0" applyFont="1" applyBorder="1" applyAlignment="1">
      <alignment wrapText="1"/>
    </xf>
    <xf numFmtId="49" fontId="73" fillId="30" borderId="1" xfId="0" applyNumberFormat="1" applyFont="1" applyFill="1" applyBorder="1" applyAlignment="1">
      <alignment horizontal="center" vertical="center"/>
    </xf>
    <xf numFmtId="0" fontId="77" fillId="0" borderId="1" xfId="0" applyFont="1" applyBorder="1" applyAlignment="1">
      <alignment wrapText="1"/>
    </xf>
    <xf numFmtId="49" fontId="67" fillId="30" borderId="3" xfId="0" applyNumberFormat="1" applyFont="1" applyFill="1" applyBorder="1" applyAlignment="1">
      <alignment horizontal="center" vertical="center"/>
    </xf>
    <xf numFmtId="49" fontId="67" fillId="30" borderId="31" xfId="0" applyNumberFormat="1" applyFont="1" applyFill="1" applyBorder="1" applyAlignment="1">
      <alignment horizontal="center" vertical="center"/>
    </xf>
    <xf numFmtId="0" fontId="68" fillId="28" borderId="1" xfId="0" applyFont="1" applyFill="1" applyBorder="1" applyAlignment="1">
      <alignment vertical="center" wrapText="1"/>
    </xf>
    <xf numFmtId="0" fontId="67" fillId="0" borderId="0" xfId="0" applyFont="1"/>
    <xf numFmtId="0" fontId="21" fillId="0" borderId="0" xfId="356"/>
    <xf numFmtId="0" fontId="21" fillId="0" borderId="0" xfId="356" applyAlignment="1">
      <alignment wrapText="1"/>
    </xf>
    <xf numFmtId="0" fontId="21" fillId="32" borderId="0" xfId="356" applyFill="1"/>
    <xf numFmtId="0" fontId="21" fillId="32" borderId="0" xfId="356" applyFill="1" applyAlignment="1">
      <alignment wrapText="1"/>
    </xf>
    <xf numFmtId="0" fontId="68" fillId="28" borderId="23" xfId="0" applyFont="1" applyFill="1" applyBorder="1" applyAlignment="1">
      <alignment horizontal="center"/>
    </xf>
    <xf numFmtId="0" fontId="68" fillId="28" borderId="20" xfId="0" applyFont="1" applyFill="1" applyBorder="1" applyAlignment="1">
      <alignment horizontal="center"/>
    </xf>
    <xf numFmtId="0" fontId="67" fillId="0" borderId="28" xfId="0" applyFont="1" applyBorder="1" applyAlignment="1">
      <alignment horizontal="center"/>
    </xf>
    <xf numFmtId="0" fontId="67" fillId="0" borderId="20" xfId="0" applyFont="1" applyBorder="1" applyAlignment="1">
      <alignment horizontal="center"/>
    </xf>
    <xf numFmtId="0" fontId="67" fillId="0" borderId="51" xfId="0" applyFont="1" applyBorder="1" applyAlignment="1">
      <alignment horizontal="center"/>
    </xf>
    <xf numFmtId="0" fontId="67" fillId="30" borderId="23" xfId="0" applyFont="1" applyFill="1" applyBorder="1" applyAlignment="1">
      <alignment horizontal="center"/>
    </xf>
    <xf numFmtId="0" fontId="67" fillId="30" borderId="28" xfId="0" applyFont="1" applyFill="1" applyBorder="1" applyAlignment="1">
      <alignment horizontal="center"/>
    </xf>
    <xf numFmtId="0" fontId="67" fillId="30" borderId="25" xfId="0" applyFont="1" applyFill="1" applyBorder="1" applyAlignment="1">
      <alignment horizontal="center"/>
    </xf>
    <xf numFmtId="0" fontId="68" fillId="34" borderId="20" xfId="0" applyFont="1" applyFill="1" applyBorder="1" applyAlignment="1">
      <alignment horizontal="center"/>
    </xf>
    <xf numFmtId="0" fontId="68" fillId="28" borderId="29" xfId="0" applyFont="1" applyFill="1" applyBorder="1" applyAlignment="1">
      <alignment horizontal="center" vertical="center"/>
    </xf>
    <xf numFmtId="0" fontId="79" fillId="34" borderId="0" xfId="0" applyFont="1" applyFill="1" applyAlignment="1">
      <alignment vertical="center"/>
    </xf>
    <xf numFmtId="0" fontId="27" fillId="0" borderId="51" xfId="0" applyFont="1" applyBorder="1" applyAlignment="1">
      <alignment vertical="center"/>
    </xf>
    <xf numFmtId="0" fontId="73" fillId="30" borderId="23" xfId="0" applyFont="1" applyFill="1" applyBorder="1" applyAlignment="1">
      <alignment vertical="center"/>
    </xf>
    <xf numFmtId="0" fontId="73" fillId="30" borderId="25" xfId="0" applyFont="1" applyFill="1" applyBorder="1" applyAlignment="1">
      <alignment vertical="center"/>
    </xf>
    <xf numFmtId="0" fontId="67" fillId="0" borderId="23" xfId="0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 indent="1"/>
    </xf>
    <xf numFmtId="0" fontId="67" fillId="0" borderId="23" xfId="0" applyFont="1" applyBorder="1" applyAlignment="1">
      <alignment horizontal="left" vertical="center" indent="2"/>
    </xf>
    <xf numFmtId="0" fontId="67" fillId="0" borderId="25" xfId="0" applyFont="1" applyBorder="1" applyAlignment="1">
      <alignment horizontal="left" vertical="center"/>
    </xf>
    <xf numFmtId="0" fontId="68" fillId="28" borderId="26" xfId="0" applyFont="1" applyFill="1" applyBorder="1" applyAlignment="1">
      <alignment horizontal="center" vertical="center"/>
    </xf>
    <xf numFmtId="0" fontId="75" fillId="34" borderId="52" xfId="0" applyFont="1" applyFill="1" applyBorder="1" applyAlignment="1">
      <alignment horizontal="center" vertical="center"/>
    </xf>
    <xf numFmtId="0" fontId="73" fillId="30" borderId="23" xfId="0" applyFont="1" applyFill="1" applyBorder="1" applyAlignment="1">
      <alignment horizontal="center" vertical="center"/>
    </xf>
    <xf numFmtId="0" fontId="73" fillId="30" borderId="25" xfId="0" applyFont="1" applyFill="1" applyBorder="1" applyAlignment="1">
      <alignment horizontal="center" vertical="center"/>
    </xf>
    <xf numFmtId="0" fontId="79" fillId="28" borderId="51" xfId="0" applyFont="1" applyFill="1" applyBorder="1" applyAlignment="1">
      <alignment horizontal="center" vertical="center"/>
    </xf>
    <xf numFmtId="0" fontId="27" fillId="0" borderId="23" xfId="0" applyFont="1" applyBorder="1" applyAlignment="1">
      <alignment horizontal="center" vertical="center"/>
    </xf>
    <xf numFmtId="0" fontId="67" fillId="0" borderId="20" xfId="0" applyFont="1" applyBorder="1" applyAlignment="1">
      <alignment horizontal="center" vertical="center"/>
    </xf>
    <xf numFmtId="0" fontId="27" fillId="29" borderId="0" xfId="0" applyFont="1" applyFill="1" applyAlignment="1">
      <alignment horizontal="center" vertical="center" wrapText="1"/>
    </xf>
    <xf numFmtId="0" fontId="73" fillId="0" borderId="23" xfId="0" applyFont="1" applyBorder="1" applyAlignment="1">
      <alignment horizontal="left" vertical="center" indent="2"/>
    </xf>
    <xf numFmtId="0" fontId="0" fillId="29" borderId="0" xfId="0" applyFill="1" applyAlignment="1">
      <alignment horizontal="center"/>
    </xf>
    <xf numFmtId="0" fontId="67" fillId="3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8" fillId="34" borderId="0" xfId="0" applyFont="1" applyFill="1" applyAlignment="1">
      <alignment horizontal="center"/>
    </xf>
    <xf numFmtId="0" fontId="0" fillId="3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67" fillId="30" borderId="1" xfId="0" applyFont="1" applyFill="1" applyBorder="1" applyAlignment="1">
      <alignment horizontal="center"/>
    </xf>
    <xf numFmtId="49" fontId="67" fillId="30" borderId="1" xfId="0" applyNumberFormat="1" applyFont="1" applyFill="1" applyBorder="1" applyAlignment="1">
      <alignment horizontal="center"/>
    </xf>
    <xf numFmtId="0" fontId="68" fillId="28" borderId="1" xfId="0" applyFont="1" applyFill="1" applyBorder="1" applyAlignment="1">
      <alignment horizontal="center"/>
    </xf>
    <xf numFmtId="0" fontId="68" fillId="34" borderId="1" xfId="0" applyFont="1" applyFill="1" applyBorder="1" applyAlignment="1">
      <alignment horizontal="center"/>
    </xf>
    <xf numFmtId="0" fontId="68" fillId="28" borderId="1" xfId="0" applyFont="1" applyFill="1" applyBorder="1" applyAlignment="1">
      <alignment horizontal="center" vertical="center"/>
    </xf>
    <xf numFmtId="0" fontId="0" fillId="34" borderId="1" xfId="0" applyFill="1" applyBorder="1" applyAlignment="1">
      <alignment horizontal="center"/>
    </xf>
    <xf numFmtId="0" fontId="67" fillId="28" borderId="1" xfId="0" applyFont="1" applyFill="1" applyBorder="1" applyAlignment="1">
      <alignment horizontal="center" vertical="center"/>
    </xf>
    <xf numFmtId="0" fontId="72" fillId="0" borderId="1" xfId="0" applyFont="1" applyBorder="1" applyAlignment="1">
      <alignment horizontal="center" wrapText="1"/>
    </xf>
    <xf numFmtId="0" fontId="68" fillId="34" borderId="1" xfId="0" applyFont="1" applyFill="1" applyBorder="1" applyAlignment="1">
      <alignment vertical="center"/>
    </xf>
    <xf numFmtId="0" fontId="0" fillId="30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72" fillId="0" borderId="55" xfId="0" applyFont="1" applyBorder="1"/>
    <xf numFmtId="0" fontId="72" fillId="0" borderId="31" xfId="0" applyFont="1" applyBorder="1"/>
    <xf numFmtId="0" fontId="68" fillId="28" borderId="54" xfId="0" applyFont="1" applyFill="1" applyBorder="1" applyAlignment="1">
      <alignment vertical="center"/>
    </xf>
    <xf numFmtId="0" fontId="81" fillId="28" borderId="3" xfId="0" applyFont="1" applyFill="1" applyBorder="1" applyAlignment="1">
      <alignment vertical="center" wrapText="1"/>
    </xf>
    <xf numFmtId="0" fontId="68" fillId="34" borderId="1" xfId="0" applyFont="1" applyFill="1" applyBorder="1" applyAlignment="1">
      <alignment horizontal="center" vertical="center"/>
    </xf>
    <xf numFmtId="0" fontId="68" fillId="28" borderId="17" xfId="0" applyFont="1" applyFill="1" applyBorder="1" applyAlignment="1">
      <alignment horizontal="center" vertical="center"/>
    </xf>
    <xf numFmtId="0" fontId="67" fillId="28" borderId="17" xfId="0" applyFont="1" applyFill="1" applyBorder="1" applyAlignment="1">
      <alignment horizontal="center" vertical="center"/>
    </xf>
    <xf numFmtId="0" fontId="67" fillId="31" borderId="0" xfId="356" applyFont="1" applyFill="1"/>
    <xf numFmtId="0" fontId="68" fillId="31" borderId="19" xfId="356" applyFont="1" applyFill="1" applyBorder="1"/>
    <xf numFmtId="0" fontId="67" fillId="31" borderId="21" xfId="356" applyFont="1" applyFill="1" applyBorder="1" applyAlignment="1" applyProtection="1">
      <alignment horizontal="center"/>
      <protection locked="0"/>
    </xf>
    <xf numFmtId="0" fontId="68" fillId="31" borderId="45" xfId="356" applyFont="1" applyFill="1" applyBorder="1"/>
    <xf numFmtId="0" fontId="67" fillId="31" borderId="44" xfId="356" applyFont="1" applyFill="1" applyBorder="1"/>
    <xf numFmtId="0" fontId="68" fillId="31" borderId="29" xfId="356" applyFont="1" applyFill="1" applyBorder="1"/>
    <xf numFmtId="0" fontId="67" fillId="31" borderId="46" xfId="356" applyFont="1" applyFill="1" applyBorder="1"/>
    <xf numFmtId="0" fontId="68" fillId="31" borderId="46" xfId="356" applyFont="1" applyFill="1" applyBorder="1" applyAlignment="1">
      <alignment horizontal="center"/>
    </xf>
    <xf numFmtId="0" fontId="68" fillId="31" borderId="34" xfId="356" applyFont="1" applyFill="1" applyBorder="1" applyAlignment="1">
      <alignment horizontal="center"/>
    </xf>
    <xf numFmtId="0" fontId="67" fillId="31" borderId="19" xfId="356" applyFont="1" applyFill="1" applyBorder="1"/>
    <xf numFmtId="0" fontId="67" fillId="31" borderId="45" xfId="356" applyFont="1" applyFill="1" applyBorder="1"/>
    <xf numFmtId="0" fontId="68" fillId="0" borderId="28" xfId="0" applyFont="1" applyBorder="1" applyAlignment="1">
      <alignment horizontal="left" vertical="center" indent="1"/>
    </xf>
    <xf numFmtId="0" fontId="69" fillId="0" borderId="28" xfId="0" applyFont="1" applyBorder="1" applyAlignment="1">
      <alignment horizontal="left" vertical="center" indent="2"/>
    </xf>
    <xf numFmtId="0" fontId="20" fillId="0" borderId="0" xfId="356" applyFont="1" applyAlignment="1">
      <alignment wrapText="1"/>
    </xf>
    <xf numFmtId="0" fontId="19" fillId="0" borderId="0" xfId="356" applyFont="1"/>
    <xf numFmtId="0" fontId="18" fillId="0" borderId="0" xfId="356" applyFont="1"/>
    <xf numFmtId="0" fontId="0" fillId="36" borderId="0" xfId="0" applyFill="1"/>
    <xf numFmtId="49" fontId="67" fillId="30" borderId="53" xfId="0" applyNumberFormat="1" applyFont="1" applyFill="1" applyBorder="1" applyAlignment="1">
      <alignment horizontal="center" vertical="center"/>
    </xf>
    <xf numFmtId="49" fontId="67" fillId="30" borderId="32" xfId="0" applyNumberFormat="1" applyFont="1" applyFill="1" applyBorder="1" applyAlignment="1">
      <alignment horizontal="center" vertical="center"/>
    </xf>
    <xf numFmtId="0" fontId="0" fillId="30" borderId="20" xfId="0" applyFill="1" applyBorder="1" applyAlignment="1">
      <alignment horizontal="center"/>
    </xf>
    <xf numFmtId="0" fontId="0" fillId="30" borderId="0" xfId="0" applyFill="1" applyAlignment="1">
      <alignment horizontal="center"/>
    </xf>
    <xf numFmtId="0" fontId="0" fillId="0" borderId="20" xfId="0" applyBorder="1" applyAlignment="1">
      <alignment horizontal="center"/>
    </xf>
    <xf numFmtId="0" fontId="17" fillId="0" borderId="0" xfId="356" applyFont="1"/>
    <xf numFmtId="0" fontId="17" fillId="0" borderId="0" xfId="356" applyFont="1" applyAlignment="1">
      <alignment wrapText="1"/>
    </xf>
    <xf numFmtId="0" fontId="69" fillId="0" borderId="22" xfId="0" applyFont="1" applyBorder="1" applyAlignment="1" applyProtection="1">
      <alignment horizontal="left" vertical="center" indent="1"/>
      <protection locked="0"/>
    </xf>
    <xf numFmtId="0" fontId="69" fillId="0" borderId="24" xfId="0" applyFont="1" applyBorder="1" applyAlignment="1" applyProtection="1">
      <alignment horizontal="left" vertical="center" indent="1"/>
      <protection locked="0"/>
    </xf>
    <xf numFmtId="0" fontId="67" fillId="0" borderId="1" xfId="0" applyFont="1" applyBorder="1" applyAlignment="1" applyProtection="1">
      <alignment horizontal="center" vertical="center"/>
      <protection locked="0"/>
    </xf>
    <xf numFmtId="0" fontId="82" fillId="29" borderId="0" xfId="0" applyFont="1" applyFill="1" applyProtection="1">
      <protection hidden="1"/>
    </xf>
    <xf numFmtId="0" fontId="83" fillId="36" borderId="0" xfId="0" applyFont="1" applyFill="1" applyProtection="1">
      <protection hidden="1"/>
    </xf>
    <xf numFmtId="0" fontId="16" fillId="0" borderId="0" xfId="356" applyFont="1"/>
    <xf numFmtId="0" fontId="16" fillId="0" borderId="0" xfId="356" applyFont="1" applyAlignment="1">
      <alignment wrapText="1"/>
    </xf>
    <xf numFmtId="0" fontId="85" fillId="0" borderId="0" xfId="0" applyFont="1"/>
    <xf numFmtId="0" fontId="15" fillId="0" borderId="0" xfId="356" applyFont="1"/>
    <xf numFmtId="0" fontId="15" fillId="0" borderId="0" xfId="356" applyFont="1" applyAlignment="1">
      <alignment wrapText="1"/>
    </xf>
    <xf numFmtId="0" fontId="27" fillId="29" borderId="0" xfId="0" applyFont="1" applyFill="1"/>
    <xf numFmtId="0" fontId="77" fillId="0" borderId="1" xfId="0" applyFont="1" applyBorder="1"/>
    <xf numFmtId="0" fontId="87" fillId="0" borderId="0" xfId="0" applyFont="1"/>
    <xf numFmtId="0" fontId="78" fillId="30" borderId="49" xfId="356" applyFont="1" applyFill="1" applyBorder="1" applyAlignment="1">
      <alignment horizontal="center" vertical="center" wrapText="1"/>
    </xf>
    <xf numFmtId="0" fontId="14" fillId="0" borderId="0" xfId="356" applyFont="1" applyAlignment="1">
      <alignment wrapText="1"/>
    </xf>
    <xf numFmtId="0" fontId="13" fillId="0" borderId="0" xfId="356" applyFont="1" applyAlignment="1">
      <alignment wrapText="1"/>
    </xf>
    <xf numFmtId="0" fontId="67" fillId="0" borderId="35" xfId="0" applyFont="1" applyBorder="1" applyAlignment="1" applyProtection="1">
      <alignment vertical="center"/>
      <protection hidden="1"/>
    </xf>
    <xf numFmtId="0" fontId="67" fillId="0" borderId="35" xfId="0" applyFont="1" applyBorder="1" applyAlignment="1" applyProtection="1">
      <alignment vertical="center"/>
      <protection locked="0"/>
    </xf>
    <xf numFmtId="0" fontId="67" fillId="0" borderId="23" xfId="0" applyFont="1" applyBorder="1" applyAlignment="1" applyProtection="1">
      <alignment horizontal="center" vertical="center"/>
      <protection hidden="1"/>
    </xf>
    <xf numFmtId="0" fontId="67" fillId="0" borderId="23" xfId="0" applyFont="1" applyBorder="1" applyAlignment="1" applyProtection="1">
      <alignment horizontal="center" vertical="center"/>
      <protection locked="0"/>
    </xf>
    <xf numFmtId="0" fontId="67" fillId="0" borderId="20" xfId="0" applyFont="1" applyBorder="1" applyAlignment="1" applyProtection="1">
      <alignment horizontal="center" vertical="center"/>
      <protection locked="0"/>
    </xf>
    <xf numFmtId="0" fontId="67" fillId="0" borderId="28" xfId="0" applyFont="1" applyBorder="1" applyAlignment="1" applyProtection="1">
      <alignment horizontal="center" vertical="center"/>
      <protection locked="0"/>
    </xf>
    <xf numFmtId="0" fontId="68" fillId="0" borderId="35" xfId="0" applyFont="1" applyBorder="1" applyAlignment="1" applyProtection="1">
      <alignment horizontal="center" vertical="center"/>
      <protection hidden="1"/>
    </xf>
    <xf numFmtId="0" fontId="67" fillId="0" borderId="35" xfId="0" applyFont="1" applyBorder="1" applyAlignment="1" applyProtection="1">
      <alignment horizontal="center" vertical="center"/>
      <protection locked="0"/>
    </xf>
    <xf numFmtId="0" fontId="67" fillId="0" borderId="36" xfId="0" applyFont="1" applyBorder="1" applyAlignment="1" applyProtection="1">
      <alignment horizontal="center" vertical="center"/>
      <protection locked="0"/>
    </xf>
    <xf numFmtId="0" fontId="67" fillId="0" borderId="1" xfId="0" applyFont="1" applyBorder="1" applyAlignment="1" applyProtection="1">
      <alignment horizontal="center" vertical="center"/>
      <protection hidden="1"/>
    </xf>
    <xf numFmtId="0" fontId="67" fillId="35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67" fillId="35" borderId="35" xfId="0" applyFont="1" applyFill="1" applyBorder="1" applyAlignment="1" applyProtection="1">
      <alignment vertical="center"/>
      <protection locked="0"/>
    </xf>
    <xf numFmtId="0" fontId="67" fillId="35" borderId="36" xfId="0" applyFont="1" applyFill="1" applyBorder="1" applyAlignment="1" applyProtection="1">
      <alignment vertical="center"/>
      <protection hidden="1"/>
    </xf>
    <xf numFmtId="0" fontId="67" fillId="0" borderId="35" xfId="0" applyFont="1" applyBorder="1" applyAlignment="1" applyProtection="1">
      <alignment horizontal="center" vertical="center"/>
      <protection hidden="1"/>
    </xf>
    <xf numFmtId="0" fontId="67" fillId="30" borderId="56" xfId="0" applyFont="1" applyFill="1" applyBorder="1" applyAlignment="1">
      <alignment horizontal="center"/>
    </xf>
    <xf numFmtId="49" fontId="67" fillId="30" borderId="56" xfId="0" applyNumberFormat="1" applyFont="1" applyFill="1" applyBorder="1" applyAlignment="1">
      <alignment horizontal="center" vertical="center"/>
    </xf>
    <xf numFmtId="0" fontId="21" fillId="33" borderId="50" xfId="356" applyFill="1" applyBorder="1" applyAlignment="1" applyProtection="1">
      <alignment horizontal="center" vertical="center"/>
      <protection hidden="1"/>
    </xf>
    <xf numFmtId="0" fontId="21" fillId="0" borderId="0" xfId="356" applyProtection="1">
      <protection hidden="1"/>
    </xf>
    <xf numFmtId="0" fontId="0" fillId="0" borderId="37" xfId="0" applyBorder="1" applyProtection="1">
      <protection locked="0"/>
    </xf>
    <xf numFmtId="0" fontId="67" fillId="0" borderId="0" xfId="0" applyFont="1" applyProtection="1">
      <protection hidden="1"/>
    </xf>
    <xf numFmtId="0" fontId="67" fillId="31" borderId="43" xfId="356" applyFont="1" applyFill="1" applyBorder="1" applyAlignment="1" applyProtection="1">
      <alignment horizontal="center"/>
      <protection hidden="1"/>
    </xf>
    <xf numFmtId="0" fontId="67" fillId="31" borderId="0" xfId="356" applyFont="1" applyFill="1" applyAlignment="1" applyProtection="1">
      <alignment horizontal="center"/>
      <protection hidden="1"/>
    </xf>
    <xf numFmtId="0" fontId="67" fillId="31" borderId="21" xfId="356" applyFont="1" applyFill="1" applyBorder="1" applyAlignment="1" applyProtection="1">
      <alignment horizontal="center"/>
      <protection hidden="1"/>
    </xf>
    <xf numFmtId="0" fontId="67" fillId="31" borderId="44" xfId="356" applyFont="1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right"/>
      <protection locked="0"/>
    </xf>
    <xf numFmtId="0" fontId="12" fillId="0" borderId="0" xfId="356" applyFont="1"/>
    <xf numFmtId="0" fontId="88" fillId="0" borderId="0" xfId="0" applyFont="1" applyAlignment="1" applyProtection="1">
      <alignment horizontal="left" wrapText="1"/>
      <protection locked="0"/>
    </xf>
    <xf numFmtId="0" fontId="68" fillId="0" borderId="23" xfId="0" applyFont="1" applyBorder="1" applyAlignment="1" applyProtection="1">
      <alignment horizontal="center" vertical="center"/>
      <protection locked="0"/>
    </xf>
    <xf numFmtId="0" fontId="68" fillId="0" borderId="28" xfId="0" applyFont="1" applyBorder="1" applyAlignment="1" applyProtection="1">
      <alignment horizontal="center" vertical="center"/>
      <protection locked="0"/>
    </xf>
    <xf numFmtId="0" fontId="67" fillId="35" borderId="23" xfId="0" applyFont="1" applyFill="1" applyBorder="1" applyAlignment="1" applyProtection="1">
      <alignment horizontal="center" vertical="center"/>
      <protection locked="0"/>
    </xf>
    <xf numFmtId="0" fontId="67" fillId="35" borderId="25" xfId="0" applyFont="1" applyFill="1" applyBorder="1" applyAlignment="1" applyProtection="1">
      <alignment horizontal="center" vertical="center"/>
      <protection locked="0"/>
    </xf>
    <xf numFmtId="167" fontId="67" fillId="0" borderId="25" xfId="0" applyNumberFormat="1" applyFont="1" applyBorder="1" applyAlignment="1" applyProtection="1">
      <alignment horizontal="center" vertical="center"/>
      <protection locked="0"/>
    </xf>
    <xf numFmtId="0" fontId="0" fillId="0" borderId="3" xfId="0" applyBorder="1" applyProtection="1">
      <protection locked="0"/>
    </xf>
    <xf numFmtId="168" fontId="0" fillId="0" borderId="1" xfId="0" applyNumberFormat="1" applyBorder="1" applyProtection="1">
      <protection locked="0"/>
    </xf>
    <xf numFmtId="0" fontId="0" fillId="0" borderId="66" xfId="0" applyBorder="1" applyProtection="1">
      <protection locked="0"/>
    </xf>
    <xf numFmtId="0" fontId="0" fillId="0" borderId="55" xfId="0" applyBorder="1" applyProtection="1">
      <protection locked="0"/>
    </xf>
    <xf numFmtId="0" fontId="68" fillId="28" borderId="21" xfId="0" applyFont="1" applyFill="1" applyBorder="1" applyAlignment="1">
      <alignment horizontal="center"/>
    </xf>
    <xf numFmtId="0" fontId="68" fillId="28" borderId="0" xfId="0" applyFont="1" applyFill="1" applyAlignment="1">
      <alignment horizontal="center"/>
    </xf>
    <xf numFmtId="1" fontId="67" fillId="0" borderId="20" xfId="0" applyNumberFormat="1" applyFont="1" applyBorder="1" applyAlignment="1">
      <alignment horizontal="center"/>
    </xf>
    <xf numFmtId="1" fontId="67" fillId="0" borderId="51" xfId="0" applyNumberFormat="1" applyFont="1" applyBorder="1" applyAlignment="1">
      <alignment horizontal="center"/>
    </xf>
    <xf numFmtId="1" fontId="67" fillId="28" borderId="23" xfId="0" applyNumberFormat="1" applyFont="1" applyFill="1" applyBorder="1" applyAlignment="1">
      <alignment horizontal="center"/>
    </xf>
    <xf numFmtId="49" fontId="67" fillId="28" borderId="23" xfId="0" applyNumberFormat="1" applyFont="1" applyFill="1" applyBorder="1" applyAlignment="1">
      <alignment horizontal="center" vertical="center"/>
    </xf>
    <xf numFmtId="1" fontId="67" fillId="30" borderId="23" xfId="0" applyNumberFormat="1" applyFont="1" applyFill="1" applyBorder="1" applyAlignment="1">
      <alignment horizontal="center"/>
    </xf>
    <xf numFmtId="0" fontId="67" fillId="30" borderId="0" xfId="0" applyFont="1" applyFill="1" applyAlignment="1">
      <alignment horizontal="center"/>
    </xf>
    <xf numFmtId="1" fontId="68" fillId="30" borderId="23" xfId="0" applyNumberFormat="1" applyFont="1" applyFill="1" applyBorder="1" applyAlignment="1">
      <alignment horizontal="center"/>
    </xf>
    <xf numFmtId="49" fontId="68" fillId="30" borderId="23" xfId="0" applyNumberFormat="1" applyFont="1" applyFill="1" applyBorder="1" applyAlignment="1">
      <alignment horizontal="center" vertical="center"/>
    </xf>
    <xf numFmtId="1" fontId="67" fillId="28" borderId="25" xfId="0" applyNumberFormat="1" applyFont="1" applyFill="1" applyBorder="1" applyAlignment="1">
      <alignment horizontal="center"/>
    </xf>
    <xf numFmtId="49" fontId="67" fillId="28" borderId="25" xfId="0" applyNumberFormat="1" applyFont="1" applyFill="1" applyBorder="1" applyAlignment="1">
      <alignment horizontal="center" vertical="center"/>
    </xf>
    <xf numFmtId="0" fontId="67" fillId="0" borderId="35" xfId="0" applyFont="1" applyBorder="1" applyAlignment="1">
      <alignment vertical="center"/>
    </xf>
    <xf numFmtId="1" fontId="68" fillId="0" borderId="23" xfId="0" applyNumberFormat="1" applyFont="1" applyBorder="1" applyAlignment="1">
      <alignment vertical="center"/>
    </xf>
    <xf numFmtId="0" fontId="68" fillId="0" borderId="35" xfId="0" applyFont="1" applyBorder="1" applyAlignment="1">
      <alignment vertical="center"/>
    </xf>
    <xf numFmtId="0" fontId="70" fillId="0" borderId="21" xfId="0" applyFont="1" applyBorder="1" applyAlignment="1">
      <alignment horizontal="center" vertical="center"/>
    </xf>
    <xf numFmtId="0" fontId="67" fillId="29" borderId="0" xfId="0" applyFont="1" applyFill="1"/>
    <xf numFmtId="0" fontId="69" fillId="0" borderId="23" xfId="0" applyFont="1" applyBorder="1" applyAlignment="1">
      <alignment horizontal="left" vertical="center"/>
    </xf>
    <xf numFmtId="0" fontId="69" fillId="0" borderId="23" xfId="0" applyFont="1" applyBorder="1" applyAlignment="1">
      <alignment horizontal="left" vertical="center" indent="1"/>
    </xf>
    <xf numFmtId="0" fontId="69" fillId="0" borderId="23" xfId="0" applyFont="1" applyBorder="1" applyAlignment="1">
      <alignment horizontal="left" vertical="center" indent="3"/>
    </xf>
    <xf numFmtId="0" fontId="69" fillId="0" borderId="23" xfId="0" applyFont="1" applyBorder="1" applyAlignment="1">
      <alignment vertical="center"/>
    </xf>
    <xf numFmtId="0" fontId="68" fillId="28" borderId="19" xfId="0" applyFont="1" applyFill="1" applyBorder="1" applyAlignment="1">
      <alignment vertical="center"/>
    </xf>
    <xf numFmtId="0" fontId="67" fillId="0" borderId="19" xfId="0" applyFont="1" applyBorder="1" applyAlignment="1">
      <alignment horizontal="center"/>
    </xf>
    <xf numFmtId="0" fontId="67" fillId="0" borderId="19" xfId="0" applyFont="1" applyBorder="1" applyAlignment="1">
      <alignment vertical="center"/>
    </xf>
    <xf numFmtId="167" fontId="67" fillId="0" borderId="20" xfId="0" applyNumberFormat="1" applyFont="1" applyBorder="1" applyAlignment="1">
      <alignment horizontal="center" vertical="center"/>
    </xf>
    <xf numFmtId="0" fontId="68" fillId="0" borderId="19" xfId="0" applyFont="1" applyBorder="1" applyAlignment="1">
      <alignment vertical="center"/>
    </xf>
    <xf numFmtId="0" fontId="67" fillId="28" borderId="23" xfId="0" applyFont="1" applyFill="1" applyBorder="1" applyAlignment="1">
      <alignment horizontal="center"/>
    </xf>
    <xf numFmtId="1" fontId="67" fillId="28" borderId="23" xfId="0" applyNumberFormat="1" applyFont="1" applyFill="1" applyBorder="1" applyAlignment="1">
      <alignment horizontal="center" vertical="center"/>
    </xf>
    <xf numFmtId="0" fontId="68" fillId="0" borderId="22" xfId="0" applyFont="1" applyBorder="1" applyAlignment="1">
      <alignment vertical="center"/>
    </xf>
    <xf numFmtId="0" fontId="67" fillId="0" borderId="23" xfId="0" applyFont="1" applyBorder="1" applyAlignment="1">
      <alignment horizontal="center" vertical="center"/>
    </xf>
    <xf numFmtId="1" fontId="67" fillId="30" borderId="23" xfId="0" applyNumberFormat="1" applyFont="1" applyFill="1" applyBorder="1" applyAlignment="1">
      <alignment horizontal="center" vertical="center"/>
    </xf>
    <xf numFmtId="0" fontId="67" fillId="0" borderId="22" xfId="0" applyFont="1" applyBorder="1" applyAlignment="1">
      <alignment vertical="center"/>
    </xf>
    <xf numFmtId="0" fontId="67" fillId="0" borderId="22" xfId="0" quotePrefix="1" applyFont="1" applyBorder="1" applyAlignment="1">
      <alignment vertical="center"/>
    </xf>
    <xf numFmtId="0" fontId="69" fillId="0" borderId="22" xfId="0" quotePrefix="1" applyFont="1" applyBorder="1" applyAlignment="1">
      <alignment horizontal="left" vertical="center" indent="2"/>
    </xf>
    <xf numFmtId="1" fontId="67" fillId="0" borderId="20" xfId="0" applyNumberFormat="1" applyFont="1" applyBorder="1" applyAlignment="1">
      <alignment horizontal="center" vertical="center"/>
    </xf>
    <xf numFmtId="0" fontId="67" fillId="28" borderId="51" xfId="0" applyFont="1" applyFill="1" applyBorder="1" applyAlignment="1">
      <alignment horizontal="center"/>
    </xf>
    <xf numFmtId="0" fontId="69" fillId="0" borderId="22" xfId="0" applyFont="1" applyBorder="1" applyAlignment="1">
      <alignment horizontal="left" vertical="center" indent="2"/>
    </xf>
    <xf numFmtId="0" fontId="67" fillId="0" borderId="23" xfId="0" applyFont="1" applyBorder="1" applyAlignment="1">
      <alignment horizontal="center"/>
    </xf>
    <xf numFmtId="1" fontId="67" fillId="0" borderId="19" xfId="0" applyNumberFormat="1" applyFont="1" applyBorder="1" applyAlignment="1">
      <alignment horizontal="center" vertical="center"/>
    </xf>
    <xf numFmtId="0" fontId="67" fillId="0" borderId="27" xfId="0" applyFont="1" applyBorder="1" applyAlignment="1">
      <alignment vertical="center"/>
    </xf>
    <xf numFmtId="0" fontId="67" fillId="0" borderId="25" xfId="0" applyFont="1" applyBorder="1" applyAlignment="1">
      <alignment horizontal="center"/>
    </xf>
    <xf numFmtId="0" fontId="67" fillId="0" borderId="24" xfId="0" applyFont="1" applyBorder="1" applyAlignment="1">
      <alignment horizontal="center"/>
    </xf>
    <xf numFmtId="0" fontId="69" fillId="0" borderId="24" xfId="0" applyFont="1" applyBorder="1" applyAlignment="1">
      <alignment vertical="center"/>
    </xf>
    <xf numFmtId="0" fontId="67" fillId="0" borderId="25" xfId="0" applyFont="1" applyBorder="1" applyAlignment="1">
      <alignment horizontal="center" vertical="center"/>
    </xf>
    <xf numFmtId="0" fontId="67" fillId="29" borderId="0" xfId="0" applyFont="1" applyFill="1" applyAlignment="1">
      <alignment horizontal="center" vertical="center"/>
    </xf>
    <xf numFmtId="0" fontId="68" fillId="34" borderId="19" xfId="0" applyFont="1" applyFill="1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9" xfId="0" applyBorder="1"/>
    <xf numFmtId="0" fontId="68" fillId="34" borderId="22" xfId="0" applyFont="1" applyFill="1" applyBorder="1" applyAlignment="1">
      <alignment horizontal="left" vertical="center" indent="1"/>
    </xf>
    <xf numFmtId="0" fontId="69" fillId="0" borderId="22" xfId="0" applyFont="1" applyBorder="1" applyAlignment="1">
      <alignment horizontal="left" vertical="center" indent="1"/>
    </xf>
    <xf numFmtId="1" fontId="67" fillId="30" borderId="22" xfId="0" applyNumberFormat="1" applyFont="1" applyFill="1" applyBorder="1" applyAlignment="1">
      <alignment horizontal="center" vertical="center"/>
    </xf>
    <xf numFmtId="1" fontId="67" fillId="30" borderId="25" xfId="0" applyNumberFormat="1" applyFont="1" applyFill="1" applyBorder="1" applyAlignment="1">
      <alignment horizontal="center" vertical="center"/>
    </xf>
    <xf numFmtId="0" fontId="68" fillId="28" borderId="63" xfId="0" applyFont="1" applyFill="1" applyBorder="1" applyAlignment="1">
      <alignment horizontal="center" vertical="center"/>
    </xf>
    <xf numFmtId="0" fontId="68" fillId="28" borderId="39" xfId="0" applyFont="1" applyFill="1" applyBorder="1" applyAlignment="1">
      <alignment vertical="center" wrapText="1"/>
    </xf>
    <xf numFmtId="0" fontId="70" fillId="28" borderId="40" xfId="0" applyFont="1" applyFill="1" applyBorder="1" applyAlignment="1">
      <alignment horizontal="center" vertical="center"/>
    </xf>
    <xf numFmtId="0" fontId="67" fillId="0" borderId="30" xfId="0" applyFont="1" applyBorder="1" applyAlignment="1">
      <alignment horizontal="center" vertical="center"/>
    </xf>
    <xf numFmtId="0" fontId="68" fillId="28" borderId="62" xfId="0" applyFont="1" applyFill="1" applyBorder="1" applyAlignment="1">
      <alignment horizontal="center" vertical="center"/>
    </xf>
    <xf numFmtId="0" fontId="76" fillId="28" borderId="38" xfId="0" applyFont="1" applyFill="1" applyBorder="1" applyAlignment="1">
      <alignment vertical="center" wrapText="1"/>
    </xf>
    <xf numFmtId="0" fontId="70" fillId="28" borderId="31" xfId="0" applyFont="1" applyFill="1" applyBorder="1" applyAlignment="1">
      <alignment horizontal="center" vertical="center"/>
    </xf>
    <xf numFmtId="0" fontId="67" fillId="0" borderId="1" xfId="0" applyFont="1" applyBorder="1" applyAlignment="1">
      <alignment horizontal="center" vertical="center"/>
    </xf>
    <xf numFmtId="0" fontId="67" fillId="0" borderId="1" xfId="0" applyFont="1" applyBorder="1" applyAlignment="1">
      <alignment horizontal="left" vertical="center"/>
    </xf>
    <xf numFmtId="0" fontId="73" fillId="0" borderId="1" xfId="0" applyFont="1" applyBorder="1" applyAlignment="1">
      <alignment horizontal="left" vertical="center"/>
    </xf>
    <xf numFmtId="0" fontId="73" fillId="0" borderId="1" xfId="0" applyFont="1" applyBorder="1" applyAlignment="1">
      <alignment horizontal="left" vertical="center" wrapText="1"/>
    </xf>
    <xf numFmtId="0" fontId="0" fillId="29" borderId="1" xfId="0" applyFill="1" applyBorder="1" applyAlignment="1">
      <alignment horizontal="center"/>
    </xf>
    <xf numFmtId="0" fontId="80" fillId="29" borderId="1" xfId="0" applyFont="1" applyFill="1" applyBorder="1"/>
    <xf numFmtId="0" fontId="0" fillId="29" borderId="56" xfId="0" applyFill="1" applyBorder="1"/>
    <xf numFmtId="0" fontId="73" fillId="0" borderId="2" xfId="0" applyFont="1" applyBorder="1" applyAlignment="1">
      <alignment horizontal="left" vertical="center"/>
    </xf>
    <xf numFmtId="0" fontId="0" fillId="29" borderId="3" xfId="0" applyFill="1" applyBorder="1"/>
    <xf numFmtId="0" fontId="0" fillId="29" borderId="1" xfId="0" applyFill="1" applyBorder="1"/>
    <xf numFmtId="0" fontId="76" fillId="29" borderId="38" xfId="0" applyFont="1" applyFill="1" applyBorder="1" applyAlignment="1">
      <alignment vertical="center" wrapText="1"/>
    </xf>
    <xf numFmtId="0" fontId="86" fillId="0" borderId="1" xfId="0" applyFont="1" applyBorder="1"/>
    <xf numFmtId="0" fontId="11" fillId="0" borderId="0" xfId="356" applyFont="1"/>
    <xf numFmtId="0" fontId="11" fillId="0" borderId="0" xfId="356" applyFont="1" applyAlignment="1">
      <alignment wrapText="1"/>
    </xf>
    <xf numFmtId="0" fontId="10" fillId="0" borderId="0" xfId="356" applyFont="1" applyAlignment="1">
      <alignment wrapText="1"/>
    </xf>
    <xf numFmtId="0" fontId="89" fillId="0" borderId="1" xfId="0" applyFont="1" applyBorder="1" applyProtection="1">
      <protection hidden="1"/>
    </xf>
    <xf numFmtId="0" fontId="67" fillId="35" borderId="23" xfId="0" applyFont="1" applyFill="1" applyBorder="1" applyAlignment="1" applyProtection="1">
      <alignment horizontal="center" vertical="center"/>
      <protection hidden="1"/>
    </xf>
    <xf numFmtId="0" fontId="67" fillId="0" borderId="25" xfId="0" applyFont="1" applyBorder="1" applyAlignment="1" applyProtection="1">
      <alignment horizontal="center" vertical="center"/>
      <protection hidden="1"/>
    </xf>
    <xf numFmtId="0" fontId="68" fillId="37" borderId="1" xfId="0" applyFont="1" applyFill="1" applyBorder="1" applyAlignment="1">
      <alignment horizontal="center"/>
    </xf>
    <xf numFmtId="0" fontId="68" fillId="37" borderId="1" xfId="0" applyFont="1" applyFill="1" applyBorder="1" applyAlignment="1">
      <alignment horizontal="center" vertical="center"/>
    </xf>
    <xf numFmtId="0" fontId="68" fillId="37" borderId="1" xfId="0" applyFont="1" applyFill="1" applyBorder="1" applyAlignment="1">
      <alignment vertical="center"/>
    </xf>
    <xf numFmtId="0" fontId="70" fillId="37" borderId="1" xfId="0" applyFont="1" applyFill="1" applyBorder="1" applyAlignment="1">
      <alignment horizontal="center" vertical="center"/>
    </xf>
    <xf numFmtId="0" fontId="0" fillId="37" borderId="1" xfId="0" applyFill="1" applyBorder="1" applyAlignment="1">
      <alignment horizontal="center"/>
    </xf>
    <xf numFmtId="0" fontId="67" fillId="37" borderId="1" xfId="0" applyFont="1" applyFill="1" applyBorder="1" applyAlignment="1">
      <alignment horizontal="center" vertical="center"/>
    </xf>
    <xf numFmtId="49" fontId="67" fillId="30" borderId="66" xfId="0" applyNumberFormat="1" applyFont="1" applyFill="1" applyBorder="1" applyAlignment="1">
      <alignment horizontal="center" vertical="center"/>
    </xf>
    <xf numFmtId="0" fontId="72" fillId="0" borderId="66" xfId="0" applyFont="1" applyBorder="1" applyAlignment="1">
      <alignment wrapText="1"/>
    </xf>
    <xf numFmtId="0" fontId="9" fillId="0" borderId="0" xfId="356" applyFont="1" applyAlignment="1">
      <alignment wrapText="1"/>
    </xf>
    <xf numFmtId="0" fontId="9" fillId="0" borderId="0" xfId="356" applyFont="1"/>
    <xf numFmtId="0" fontId="91" fillId="0" borderId="0" xfId="0" applyFont="1"/>
    <xf numFmtId="0" fontId="92" fillId="0" borderId="0" xfId="0" applyFont="1"/>
    <xf numFmtId="0" fontId="9" fillId="0" borderId="0" xfId="356" applyFont="1" applyProtection="1">
      <protection hidden="1"/>
    </xf>
    <xf numFmtId="0" fontId="8" fillId="0" borderId="0" xfId="356" applyFont="1"/>
    <xf numFmtId="0" fontId="8" fillId="0" borderId="0" xfId="356" applyFont="1" applyAlignment="1">
      <alignment wrapText="1"/>
    </xf>
    <xf numFmtId="0" fontId="7" fillId="0" borderId="0" xfId="356" applyFont="1" applyAlignment="1">
      <alignment wrapText="1"/>
    </xf>
    <xf numFmtId="0" fontId="7" fillId="0" borderId="0" xfId="356" applyFont="1"/>
    <xf numFmtId="0" fontId="6" fillId="0" borderId="0" xfId="356" applyFont="1"/>
    <xf numFmtId="168" fontId="67" fillId="0" borderId="36" xfId="465" applyNumberFormat="1" applyFont="1" applyBorder="1" applyAlignment="1" applyProtection="1">
      <alignment horizontal="center" vertical="center"/>
      <protection hidden="1"/>
    </xf>
    <xf numFmtId="0" fontId="5" fillId="0" borderId="0" xfId="356" applyFont="1"/>
    <xf numFmtId="0" fontId="93" fillId="0" borderId="0" xfId="0" applyFont="1"/>
    <xf numFmtId="0" fontId="5" fillId="0" borderId="0" xfId="356" applyFont="1" applyAlignment="1">
      <alignment wrapText="1"/>
    </xf>
    <xf numFmtId="0" fontId="4" fillId="0" borderId="0" xfId="356" applyFont="1" applyAlignment="1">
      <alignment wrapText="1"/>
    </xf>
    <xf numFmtId="0" fontId="4" fillId="0" borderId="0" xfId="356" applyFont="1"/>
    <xf numFmtId="0" fontId="3" fillId="0" borderId="0" xfId="356" applyFont="1" applyAlignment="1">
      <alignment wrapText="1"/>
    </xf>
    <xf numFmtId="0" fontId="3" fillId="0" borderId="0" xfId="356" applyFont="1"/>
    <xf numFmtId="0" fontId="3" fillId="0" borderId="0" xfId="0" applyFont="1"/>
    <xf numFmtId="0" fontId="2" fillId="0" borderId="0" xfId="356" applyFont="1" applyAlignment="1">
      <alignment wrapText="1"/>
    </xf>
    <xf numFmtId="0" fontId="1" fillId="0" borderId="0" xfId="356" applyFont="1" applyAlignment="1">
      <alignment wrapText="1"/>
    </xf>
    <xf numFmtId="168" fontId="94" fillId="0" borderId="23" xfId="0" applyNumberFormat="1" applyFont="1" applyBorder="1" applyAlignment="1" applyProtection="1">
      <alignment horizontal="center" vertical="center"/>
      <protection locked="0"/>
    </xf>
    <xf numFmtId="168" fontId="94" fillId="0" borderId="1" xfId="0" applyNumberFormat="1" applyFont="1" applyBorder="1" applyAlignment="1" applyProtection="1">
      <alignment vertical="center"/>
      <protection locked="0"/>
    </xf>
    <xf numFmtId="0" fontId="68" fillId="31" borderId="49" xfId="356" applyFont="1" applyFill="1" applyBorder="1" applyAlignment="1">
      <alignment horizontal="center"/>
    </xf>
    <xf numFmtId="0" fontId="68" fillId="31" borderId="48" xfId="356" applyFont="1" applyFill="1" applyBorder="1" applyAlignment="1">
      <alignment horizontal="center"/>
    </xf>
    <xf numFmtId="0" fontId="68" fillId="31" borderId="47" xfId="356" applyFont="1" applyFill="1" applyBorder="1" applyAlignment="1">
      <alignment horizontal="center"/>
    </xf>
    <xf numFmtId="0" fontId="67" fillId="0" borderId="56" xfId="0" applyFont="1" applyBorder="1" applyAlignment="1">
      <alignment wrapText="1"/>
    </xf>
    <xf numFmtId="0" fontId="67" fillId="0" borderId="3" xfId="0" applyFont="1" applyBorder="1" applyAlignment="1">
      <alignment wrapText="1"/>
    </xf>
    <xf numFmtId="49" fontId="67" fillId="30" borderId="56" xfId="0" applyNumberFormat="1" applyFont="1" applyFill="1" applyBorder="1" applyAlignment="1">
      <alignment horizontal="center" vertical="center"/>
    </xf>
    <xf numFmtId="49" fontId="67" fillId="30" borderId="3" xfId="0" applyNumberFormat="1" applyFont="1" applyFill="1" applyBorder="1" applyAlignment="1">
      <alignment horizontal="center" vertical="center"/>
    </xf>
    <xf numFmtId="0" fontId="67" fillId="30" borderId="56" xfId="0" applyFont="1" applyFill="1" applyBorder="1" applyAlignment="1">
      <alignment horizontal="center" vertical="center"/>
    </xf>
    <xf numFmtId="0" fontId="67" fillId="30" borderId="3" xfId="0" applyFont="1" applyFill="1" applyBorder="1" applyAlignment="1">
      <alignment horizontal="center" vertical="center"/>
    </xf>
    <xf numFmtId="0" fontId="0" fillId="0" borderId="64" xfId="0" applyBorder="1" applyAlignment="1" applyProtection="1">
      <alignment horizontal="center"/>
      <protection locked="0"/>
    </xf>
    <xf numFmtId="0" fontId="0" fillId="0" borderId="65" xfId="0" applyBorder="1" applyAlignment="1" applyProtection="1">
      <alignment horizontal="center"/>
      <protection locked="0"/>
    </xf>
    <xf numFmtId="0" fontId="73" fillId="0" borderId="56" xfId="0" applyFont="1" applyBorder="1" applyAlignment="1">
      <alignment horizontal="left" vertical="center" wrapText="1"/>
    </xf>
    <xf numFmtId="0" fontId="73" fillId="0" borderId="3" xfId="0" applyFont="1" applyBorder="1" applyAlignment="1">
      <alignment horizontal="left" vertical="center" wrapText="1"/>
    </xf>
    <xf numFmtId="0" fontId="67" fillId="0" borderId="56" xfId="0" applyFont="1" applyBorder="1" applyAlignment="1" applyProtection="1">
      <alignment horizontal="center" vertical="center"/>
      <protection locked="0"/>
    </xf>
    <xf numFmtId="0" fontId="67" fillId="0" borderId="3" xfId="0" applyFont="1" applyBorder="1" applyAlignment="1" applyProtection="1">
      <alignment horizontal="center" vertical="center"/>
      <protection locked="0"/>
    </xf>
    <xf numFmtId="0" fontId="68" fillId="28" borderId="17" xfId="0" applyFont="1" applyFill="1" applyBorder="1" applyAlignment="1">
      <alignment horizontal="left" vertical="center" wrapText="1"/>
    </xf>
    <xf numFmtId="0" fontId="68" fillId="28" borderId="41" xfId="0" applyFont="1" applyFill="1" applyBorder="1" applyAlignment="1">
      <alignment horizontal="left" vertical="center" wrapText="1"/>
    </xf>
    <xf numFmtId="0" fontId="68" fillId="28" borderId="42" xfId="0" applyFont="1" applyFill="1" applyBorder="1" applyAlignment="1">
      <alignment horizontal="left" vertical="center" wrapText="1"/>
    </xf>
  </cellXfs>
  <cellStyles count="509">
    <cellStyle name="20% - 1. jelölőszín" xfId="9" xr:uid="{00000000-0005-0000-0000-000000000000}"/>
    <cellStyle name="20% - 1. jelölőszín 2" xfId="10" xr:uid="{00000000-0005-0000-0000-000001000000}"/>
    <cellStyle name="20% - 1. jelölőszín 2 2" xfId="212" xr:uid="{00000000-0005-0000-0000-000002000000}"/>
    <cellStyle name="20% - 1. jelölőszín 3" xfId="211" xr:uid="{00000000-0005-0000-0000-000003000000}"/>
    <cellStyle name="20% - 1. jelölőszín_20130128_ITS on reporting_Annex I_CA" xfId="11" xr:uid="{00000000-0005-0000-0000-000004000000}"/>
    <cellStyle name="20% - 2. jelölőszín" xfId="12" xr:uid="{00000000-0005-0000-0000-000005000000}"/>
    <cellStyle name="20% - 2. jelölőszín 2" xfId="13" xr:uid="{00000000-0005-0000-0000-000006000000}"/>
    <cellStyle name="20% - 2. jelölőszín 2 2" xfId="214" xr:uid="{00000000-0005-0000-0000-000007000000}"/>
    <cellStyle name="20% - 2. jelölőszín 3" xfId="213" xr:uid="{00000000-0005-0000-0000-000008000000}"/>
    <cellStyle name="20% - 2. jelölőszín_20130128_ITS on reporting_Annex I_CA" xfId="14" xr:uid="{00000000-0005-0000-0000-000009000000}"/>
    <cellStyle name="20% - 3. jelölőszín" xfId="15" xr:uid="{00000000-0005-0000-0000-00000A000000}"/>
    <cellStyle name="20% - 3. jelölőszín 2" xfId="16" xr:uid="{00000000-0005-0000-0000-00000B000000}"/>
    <cellStyle name="20% - 3. jelölőszín 2 2" xfId="216" xr:uid="{00000000-0005-0000-0000-00000C000000}"/>
    <cellStyle name="20% - 3. jelölőszín 3" xfId="215" xr:uid="{00000000-0005-0000-0000-00000D000000}"/>
    <cellStyle name="20% - 3. jelölőszín_20130128_ITS on reporting_Annex I_CA" xfId="17" xr:uid="{00000000-0005-0000-0000-00000E000000}"/>
    <cellStyle name="20% - 4. jelölőszín" xfId="18" xr:uid="{00000000-0005-0000-0000-00000F000000}"/>
    <cellStyle name="20% - 4. jelölőszín 2" xfId="19" xr:uid="{00000000-0005-0000-0000-000010000000}"/>
    <cellStyle name="20% - 4. jelölőszín 2 2" xfId="218" xr:uid="{00000000-0005-0000-0000-000011000000}"/>
    <cellStyle name="20% - 4. jelölőszín 3" xfId="217" xr:uid="{00000000-0005-0000-0000-000012000000}"/>
    <cellStyle name="20% - 4. jelölőszín_20130128_ITS on reporting_Annex I_CA" xfId="20" xr:uid="{00000000-0005-0000-0000-000013000000}"/>
    <cellStyle name="20% - 5. jelölőszín" xfId="21" xr:uid="{00000000-0005-0000-0000-000014000000}"/>
    <cellStyle name="20% - 5. jelölőszín 2" xfId="22" xr:uid="{00000000-0005-0000-0000-000015000000}"/>
    <cellStyle name="20% - 5. jelölőszín 2 2" xfId="220" xr:uid="{00000000-0005-0000-0000-000016000000}"/>
    <cellStyle name="20% - 5. jelölőszín 3" xfId="219" xr:uid="{00000000-0005-0000-0000-000017000000}"/>
    <cellStyle name="20% - 5. jelölőszín_20130128_ITS on reporting_Annex I_CA" xfId="23" xr:uid="{00000000-0005-0000-0000-000018000000}"/>
    <cellStyle name="20% - 6. jelölőszín" xfId="24" xr:uid="{00000000-0005-0000-0000-000019000000}"/>
    <cellStyle name="20% - 6. jelölőszín 2" xfId="25" xr:uid="{00000000-0005-0000-0000-00001A000000}"/>
    <cellStyle name="20% - 6. jelölőszín 2 2" xfId="222" xr:uid="{00000000-0005-0000-0000-00001B000000}"/>
    <cellStyle name="20% - 6. jelölőszín 3" xfId="221" xr:uid="{00000000-0005-0000-0000-00001C000000}"/>
    <cellStyle name="20% - 6. jelölőszín_20130128_ITS on reporting_Annex I_CA" xfId="26" xr:uid="{00000000-0005-0000-0000-00001D000000}"/>
    <cellStyle name="20% - Accent1 2" xfId="27" xr:uid="{00000000-0005-0000-0000-00001E000000}"/>
    <cellStyle name="20% - Accent1 3" xfId="298" xr:uid="{00000000-0005-0000-0000-00001F000000}"/>
    <cellStyle name="20% - Accent2 2" xfId="28" xr:uid="{00000000-0005-0000-0000-000020000000}"/>
    <cellStyle name="20% - Accent2 3" xfId="297" xr:uid="{00000000-0005-0000-0000-000021000000}"/>
    <cellStyle name="20% - Accent3 2" xfId="29" xr:uid="{00000000-0005-0000-0000-000022000000}"/>
    <cellStyle name="20% - Accent3 3" xfId="296" xr:uid="{00000000-0005-0000-0000-000023000000}"/>
    <cellStyle name="20% - Accent4 2" xfId="30" xr:uid="{00000000-0005-0000-0000-000024000000}"/>
    <cellStyle name="20% - Accent4 3" xfId="295" xr:uid="{00000000-0005-0000-0000-000025000000}"/>
    <cellStyle name="20% - Accent5 2" xfId="31" xr:uid="{00000000-0005-0000-0000-000026000000}"/>
    <cellStyle name="20% - Accent5 3" xfId="294" xr:uid="{00000000-0005-0000-0000-000027000000}"/>
    <cellStyle name="20% - Accent6 2" xfId="32" xr:uid="{00000000-0005-0000-0000-000028000000}"/>
    <cellStyle name="20% - Accent6 3" xfId="293" xr:uid="{00000000-0005-0000-0000-000029000000}"/>
    <cellStyle name="20% - Énfasis1" xfId="33" xr:uid="{00000000-0005-0000-0000-00002A000000}"/>
    <cellStyle name="20% - Énfasis1 2" xfId="224" xr:uid="{00000000-0005-0000-0000-00002B000000}"/>
    <cellStyle name="20% - Énfasis2" xfId="34" xr:uid="{00000000-0005-0000-0000-00002C000000}"/>
    <cellStyle name="20% - Énfasis2 2" xfId="225" xr:uid="{00000000-0005-0000-0000-00002D000000}"/>
    <cellStyle name="20% - Énfasis3" xfId="35" xr:uid="{00000000-0005-0000-0000-00002E000000}"/>
    <cellStyle name="20% - Énfasis3 2" xfId="226" xr:uid="{00000000-0005-0000-0000-00002F000000}"/>
    <cellStyle name="20% - Énfasis4" xfId="36" xr:uid="{00000000-0005-0000-0000-000030000000}"/>
    <cellStyle name="20% - Énfasis4 2" xfId="227" xr:uid="{00000000-0005-0000-0000-000031000000}"/>
    <cellStyle name="20% - Énfasis5" xfId="37" xr:uid="{00000000-0005-0000-0000-000032000000}"/>
    <cellStyle name="20% - Énfasis5 2" xfId="228" xr:uid="{00000000-0005-0000-0000-000033000000}"/>
    <cellStyle name="20% - Énfasis6" xfId="38" xr:uid="{00000000-0005-0000-0000-000034000000}"/>
    <cellStyle name="20% - Énfasis6 2" xfId="229" xr:uid="{00000000-0005-0000-0000-000035000000}"/>
    <cellStyle name="40% - 1. jelölőszín" xfId="39" xr:uid="{00000000-0005-0000-0000-000036000000}"/>
    <cellStyle name="40% - 1. jelölőszín 2" xfId="40" xr:uid="{00000000-0005-0000-0000-000037000000}"/>
    <cellStyle name="40% - 1. jelölőszín 2 2" xfId="231" xr:uid="{00000000-0005-0000-0000-000038000000}"/>
    <cellStyle name="40% - 1. jelölőszín 3" xfId="230" xr:uid="{00000000-0005-0000-0000-000039000000}"/>
    <cellStyle name="40% - 1. jelölőszín_20130128_ITS on reporting_Annex I_CA" xfId="41" xr:uid="{00000000-0005-0000-0000-00003A000000}"/>
    <cellStyle name="40% - 2. jelölőszín" xfId="42" xr:uid="{00000000-0005-0000-0000-00003B000000}"/>
    <cellStyle name="40% - 2. jelölőszín 2" xfId="43" xr:uid="{00000000-0005-0000-0000-00003C000000}"/>
    <cellStyle name="40% - 2. jelölőszín 2 2" xfId="233" xr:uid="{00000000-0005-0000-0000-00003D000000}"/>
    <cellStyle name="40% - 2. jelölőszín 3" xfId="232" xr:uid="{00000000-0005-0000-0000-00003E000000}"/>
    <cellStyle name="40% - 2. jelölőszín_20130128_ITS on reporting_Annex I_CA" xfId="44" xr:uid="{00000000-0005-0000-0000-00003F000000}"/>
    <cellStyle name="40% - 3. jelölőszín" xfId="45" xr:uid="{00000000-0005-0000-0000-000040000000}"/>
    <cellStyle name="40% - 3. jelölőszín 2" xfId="46" xr:uid="{00000000-0005-0000-0000-000041000000}"/>
    <cellStyle name="40% - 3. jelölőszín 2 2" xfId="235" xr:uid="{00000000-0005-0000-0000-000042000000}"/>
    <cellStyle name="40% - 3. jelölőszín 3" xfId="234" xr:uid="{00000000-0005-0000-0000-000043000000}"/>
    <cellStyle name="40% - 3. jelölőszín_20130128_ITS on reporting_Annex I_CA" xfId="47" xr:uid="{00000000-0005-0000-0000-000044000000}"/>
    <cellStyle name="40% - 4. jelölőszín" xfId="48" xr:uid="{00000000-0005-0000-0000-000045000000}"/>
    <cellStyle name="40% - 4. jelölőszín 2" xfId="49" xr:uid="{00000000-0005-0000-0000-000046000000}"/>
    <cellStyle name="40% - 4. jelölőszín 2 2" xfId="237" xr:uid="{00000000-0005-0000-0000-000047000000}"/>
    <cellStyle name="40% - 4. jelölőszín 3" xfId="236" xr:uid="{00000000-0005-0000-0000-000048000000}"/>
    <cellStyle name="40% - 4. jelölőszín_20130128_ITS on reporting_Annex I_CA" xfId="50" xr:uid="{00000000-0005-0000-0000-000049000000}"/>
    <cellStyle name="40% - 5. jelölőszín" xfId="51" xr:uid="{00000000-0005-0000-0000-00004A000000}"/>
    <cellStyle name="40% - 5. jelölőszín 2" xfId="52" xr:uid="{00000000-0005-0000-0000-00004B000000}"/>
    <cellStyle name="40% - 5. jelölőszín 2 2" xfId="239" xr:uid="{00000000-0005-0000-0000-00004C000000}"/>
    <cellStyle name="40% - 5. jelölőszín 3" xfId="238" xr:uid="{00000000-0005-0000-0000-00004D000000}"/>
    <cellStyle name="40% - 5. jelölőszín_20130128_ITS on reporting_Annex I_CA" xfId="53" xr:uid="{00000000-0005-0000-0000-00004E000000}"/>
    <cellStyle name="40% - 6. jelölőszín" xfId="54" xr:uid="{00000000-0005-0000-0000-00004F000000}"/>
    <cellStyle name="40% - 6. jelölőszín 2" xfId="55" xr:uid="{00000000-0005-0000-0000-000050000000}"/>
    <cellStyle name="40% - 6. jelölőszín 2 2" xfId="241" xr:uid="{00000000-0005-0000-0000-000051000000}"/>
    <cellStyle name="40% - 6. jelölőszín 3" xfId="240" xr:uid="{00000000-0005-0000-0000-000052000000}"/>
    <cellStyle name="40% - 6. jelölőszín_20130128_ITS on reporting_Annex I_CA" xfId="56" xr:uid="{00000000-0005-0000-0000-000053000000}"/>
    <cellStyle name="40% - Accent1 2" xfId="57" xr:uid="{00000000-0005-0000-0000-000054000000}"/>
    <cellStyle name="40% - Accent1 3" xfId="292" xr:uid="{00000000-0005-0000-0000-000055000000}"/>
    <cellStyle name="40% - Accent2 2" xfId="58" xr:uid="{00000000-0005-0000-0000-000056000000}"/>
    <cellStyle name="40% - Accent2 3" xfId="291" xr:uid="{00000000-0005-0000-0000-000057000000}"/>
    <cellStyle name="40% - Accent3 2" xfId="59" xr:uid="{00000000-0005-0000-0000-000058000000}"/>
    <cellStyle name="40% - Accent3 3" xfId="290" xr:uid="{00000000-0005-0000-0000-000059000000}"/>
    <cellStyle name="40% - Accent4 2" xfId="60" xr:uid="{00000000-0005-0000-0000-00005A000000}"/>
    <cellStyle name="40% - Accent4 3" xfId="289" xr:uid="{00000000-0005-0000-0000-00005B000000}"/>
    <cellStyle name="40% - Accent5 2" xfId="61" xr:uid="{00000000-0005-0000-0000-00005C000000}"/>
    <cellStyle name="40% - Accent5 3" xfId="288" xr:uid="{00000000-0005-0000-0000-00005D000000}"/>
    <cellStyle name="40% - Accent6 2" xfId="62" xr:uid="{00000000-0005-0000-0000-00005E000000}"/>
    <cellStyle name="40% - Accent6 3" xfId="287" xr:uid="{00000000-0005-0000-0000-00005F000000}"/>
    <cellStyle name="40% - Énfasis1" xfId="63" xr:uid="{00000000-0005-0000-0000-000060000000}"/>
    <cellStyle name="40% - Énfasis1 2" xfId="247" xr:uid="{00000000-0005-0000-0000-000061000000}"/>
    <cellStyle name="40% - Énfasis2" xfId="64" xr:uid="{00000000-0005-0000-0000-000062000000}"/>
    <cellStyle name="40% - Énfasis2 2" xfId="248" xr:uid="{00000000-0005-0000-0000-000063000000}"/>
    <cellStyle name="40% - Énfasis3" xfId="65" xr:uid="{00000000-0005-0000-0000-000064000000}"/>
    <cellStyle name="40% - Énfasis3 2" xfId="249" xr:uid="{00000000-0005-0000-0000-000065000000}"/>
    <cellStyle name="40% - Énfasis4" xfId="66" xr:uid="{00000000-0005-0000-0000-000066000000}"/>
    <cellStyle name="40% - Énfasis4 2" xfId="250" xr:uid="{00000000-0005-0000-0000-000067000000}"/>
    <cellStyle name="40% - Énfasis5" xfId="67" xr:uid="{00000000-0005-0000-0000-000068000000}"/>
    <cellStyle name="40% - Énfasis5 2" xfId="251" xr:uid="{00000000-0005-0000-0000-000069000000}"/>
    <cellStyle name="40% - Énfasis6" xfId="68" xr:uid="{00000000-0005-0000-0000-00006A000000}"/>
    <cellStyle name="40% - Énfasis6 2" xfId="252" xr:uid="{00000000-0005-0000-0000-00006B000000}"/>
    <cellStyle name="60% - 1. jelölőszín" xfId="69" xr:uid="{00000000-0005-0000-0000-00006C000000}"/>
    <cellStyle name="60% - 2. jelölőszín" xfId="70" xr:uid="{00000000-0005-0000-0000-00006D000000}"/>
    <cellStyle name="60% - 3. jelölőszín" xfId="71" xr:uid="{00000000-0005-0000-0000-00006E000000}"/>
    <cellStyle name="60% - 4. jelölőszín" xfId="72" xr:uid="{00000000-0005-0000-0000-00006F000000}"/>
    <cellStyle name="60% - 5. jelölőszín" xfId="73" xr:uid="{00000000-0005-0000-0000-000070000000}"/>
    <cellStyle name="60% - 6. jelölőszín" xfId="74" xr:uid="{00000000-0005-0000-0000-000071000000}"/>
    <cellStyle name="60% - Accent1 2" xfId="75" xr:uid="{00000000-0005-0000-0000-000072000000}"/>
    <cellStyle name="60% - Accent1 3" xfId="286" xr:uid="{00000000-0005-0000-0000-000073000000}"/>
    <cellStyle name="60% - Accent2 2" xfId="76" xr:uid="{00000000-0005-0000-0000-000074000000}"/>
    <cellStyle name="60% - Accent2 3" xfId="285" xr:uid="{00000000-0005-0000-0000-000075000000}"/>
    <cellStyle name="60% - Accent3 2" xfId="77" xr:uid="{00000000-0005-0000-0000-000076000000}"/>
    <cellStyle name="60% - Accent3 3" xfId="284" xr:uid="{00000000-0005-0000-0000-000077000000}"/>
    <cellStyle name="60% - Accent4 2" xfId="78" xr:uid="{00000000-0005-0000-0000-000078000000}"/>
    <cellStyle name="60% - Accent4 3" xfId="283" xr:uid="{00000000-0005-0000-0000-000079000000}"/>
    <cellStyle name="60% - Accent5 2" xfId="79" xr:uid="{00000000-0005-0000-0000-00007A000000}"/>
    <cellStyle name="60% - Accent5 3" xfId="282" xr:uid="{00000000-0005-0000-0000-00007B000000}"/>
    <cellStyle name="60% - Accent6 2" xfId="80" xr:uid="{00000000-0005-0000-0000-00007C000000}"/>
    <cellStyle name="60% - Accent6 3" xfId="223" xr:uid="{00000000-0005-0000-0000-00007D000000}"/>
    <cellStyle name="60% - Énfasis1" xfId="81" xr:uid="{00000000-0005-0000-0000-00007E000000}"/>
    <cellStyle name="60% - Énfasis2" xfId="82" xr:uid="{00000000-0005-0000-0000-00007F000000}"/>
    <cellStyle name="60% - Énfasis3" xfId="83" xr:uid="{00000000-0005-0000-0000-000080000000}"/>
    <cellStyle name="60% - Énfasis4" xfId="84" xr:uid="{00000000-0005-0000-0000-000081000000}"/>
    <cellStyle name="60% - Énfasis5" xfId="85" xr:uid="{00000000-0005-0000-0000-000082000000}"/>
    <cellStyle name="60% - Énfasis6" xfId="86" xr:uid="{00000000-0005-0000-0000-000083000000}"/>
    <cellStyle name="Accent1 2" xfId="87" xr:uid="{00000000-0005-0000-0000-000084000000}"/>
    <cellStyle name="Accent1 3" xfId="281" xr:uid="{00000000-0005-0000-0000-000085000000}"/>
    <cellStyle name="Accent2 2" xfId="88" xr:uid="{00000000-0005-0000-0000-000086000000}"/>
    <cellStyle name="Accent2 3" xfId="242" xr:uid="{00000000-0005-0000-0000-000087000000}"/>
    <cellStyle name="Accent3 2" xfId="89" xr:uid="{00000000-0005-0000-0000-000088000000}"/>
    <cellStyle name="Accent3 3" xfId="243" xr:uid="{00000000-0005-0000-0000-000089000000}"/>
    <cellStyle name="Accent4 2" xfId="90" xr:uid="{00000000-0005-0000-0000-00008A000000}"/>
    <cellStyle name="Accent4 3" xfId="244" xr:uid="{00000000-0005-0000-0000-00008B000000}"/>
    <cellStyle name="Accent5 2" xfId="91" xr:uid="{00000000-0005-0000-0000-00008C000000}"/>
    <cellStyle name="Accent5 3" xfId="245" xr:uid="{00000000-0005-0000-0000-00008D000000}"/>
    <cellStyle name="Accent6 2" xfId="92" xr:uid="{00000000-0005-0000-0000-00008E000000}"/>
    <cellStyle name="Accent6 3" xfId="246" xr:uid="{00000000-0005-0000-0000-00008F000000}"/>
    <cellStyle name="Bad 2" xfId="93" xr:uid="{00000000-0005-0000-0000-000090000000}"/>
    <cellStyle name="Bad 3" xfId="253" xr:uid="{00000000-0005-0000-0000-000091000000}"/>
    <cellStyle name="Bevitel" xfId="94" xr:uid="{00000000-0005-0000-0000-000092000000}"/>
    <cellStyle name="Bevitel 2" xfId="338" xr:uid="{00000000-0005-0000-0000-000093000000}"/>
    <cellStyle name="Bevitel 2 2" xfId="446" xr:uid="{00000000-0005-0000-0000-000094000000}"/>
    <cellStyle name="Bevitel 2 2 2" xfId="503" xr:uid="{9A5995EB-3DE5-4FD4-B61A-B591E1840A1D}"/>
    <cellStyle name="Bevitel 2 3" xfId="408" xr:uid="{00000000-0005-0000-0000-000095000000}"/>
    <cellStyle name="Bevitel 3" xfId="346" xr:uid="{00000000-0005-0000-0000-000096000000}"/>
    <cellStyle name="Bevitel 3 2" xfId="388" xr:uid="{00000000-0005-0000-0000-000097000000}"/>
    <cellStyle name="Bevitel 4" xfId="456" xr:uid="{00000000-0005-0000-0000-000098000000}"/>
    <cellStyle name="Buena" xfId="95" xr:uid="{00000000-0005-0000-0000-000099000000}"/>
    <cellStyle name="Calculation 2" xfId="97" xr:uid="{00000000-0005-0000-0000-00009A000000}"/>
    <cellStyle name="Calculation 2 2" xfId="336" xr:uid="{00000000-0005-0000-0000-00009B000000}"/>
    <cellStyle name="Calculation 2 2 2" xfId="444" xr:uid="{00000000-0005-0000-0000-00009C000000}"/>
    <cellStyle name="Calculation 2 2 2 2" xfId="501" xr:uid="{394DBD05-2AA1-4207-AC4C-1AD8C342DFA7}"/>
    <cellStyle name="Calculation 2 2 3" xfId="430" xr:uid="{00000000-0005-0000-0000-00009D000000}"/>
    <cellStyle name="Calculation 2 3" xfId="328" xr:uid="{00000000-0005-0000-0000-00009E000000}"/>
    <cellStyle name="Calculation 2 3 2" xfId="405" xr:uid="{00000000-0005-0000-0000-00009F000000}"/>
    <cellStyle name="Calculation 2 4" xfId="409" xr:uid="{00000000-0005-0000-0000-0000A0000000}"/>
    <cellStyle name="Calculation 3" xfId="254" xr:uid="{00000000-0005-0000-0000-0000A1000000}"/>
    <cellStyle name="Calculation 3 2" xfId="347" xr:uid="{00000000-0005-0000-0000-0000A2000000}"/>
    <cellStyle name="Calculation 3 2 2" xfId="451" xr:uid="{00000000-0005-0000-0000-0000A3000000}"/>
    <cellStyle name="Calculation 3 2 2 2" xfId="504" xr:uid="{1EBF1FDF-8AD0-4C68-B108-E3FE8CC7177F}"/>
    <cellStyle name="Calculation 3 2 3" xfId="429" xr:uid="{00000000-0005-0000-0000-0000A4000000}"/>
    <cellStyle name="Calculation 3 3" xfId="345" xr:uid="{00000000-0005-0000-0000-0000A5000000}"/>
    <cellStyle name="Calculation 3 3 2" xfId="398" xr:uid="{00000000-0005-0000-0000-0000A6000000}"/>
    <cellStyle name="Calculation 3 4" xfId="421" xr:uid="{00000000-0005-0000-0000-0000A7000000}"/>
    <cellStyle name="Calculation 4" xfId="96" xr:uid="{00000000-0005-0000-0000-0000A8000000}"/>
    <cellStyle name="Calculation 4 2" xfId="376" xr:uid="{00000000-0005-0000-0000-0000A9000000}"/>
    <cellStyle name="Calculation 4 2 2" xfId="484" xr:uid="{9507E800-F45D-4F48-9F5E-2E9EEC8C8652}"/>
    <cellStyle name="Calculation 4 3" xfId="417" xr:uid="{00000000-0005-0000-0000-0000AA000000}"/>
    <cellStyle name="Calculation 5" xfId="337" xr:uid="{00000000-0005-0000-0000-0000AB000000}"/>
    <cellStyle name="Calculation 5 2" xfId="445" xr:uid="{00000000-0005-0000-0000-0000AC000000}"/>
    <cellStyle name="Calculation 5 2 2" xfId="502" xr:uid="{10F0DC57-04F6-4908-AF59-A1968CA29811}"/>
    <cellStyle name="Calculation 5 3" xfId="397" xr:uid="{00000000-0005-0000-0000-0000AD000000}"/>
    <cellStyle name="Calculation 6" xfId="327" xr:uid="{00000000-0005-0000-0000-0000AE000000}"/>
    <cellStyle name="Calculation 6 2" xfId="393" xr:uid="{00000000-0005-0000-0000-0000AF000000}"/>
    <cellStyle name="Cálculo" xfId="98" xr:uid="{00000000-0005-0000-0000-0000B0000000}"/>
    <cellStyle name="Cálculo 2" xfId="335" xr:uid="{00000000-0005-0000-0000-0000B1000000}"/>
    <cellStyle name="Cálculo 2 2" xfId="443" xr:uid="{00000000-0005-0000-0000-0000B2000000}"/>
    <cellStyle name="Cálculo 2 2 2" xfId="500" xr:uid="{C7100C3C-A72F-47AB-8584-27A412649A7A}"/>
    <cellStyle name="Cálculo 2 3" xfId="395" xr:uid="{00000000-0005-0000-0000-0000B3000000}"/>
    <cellStyle name="Cálculo 3" xfId="329" xr:uid="{00000000-0005-0000-0000-0000B4000000}"/>
    <cellStyle name="Cálculo 3 2" xfId="406" xr:uid="{00000000-0005-0000-0000-0000B5000000}"/>
    <cellStyle name="Cálculo 4" xfId="375" xr:uid="{00000000-0005-0000-0000-0000B6000000}"/>
    <cellStyle name="Celda de comprobación" xfId="99" xr:uid="{00000000-0005-0000-0000-0000B7000000}"/>
    <cellStyle name="Celda vinculada" xfId="100" xr:uid="{00000000-0005-0000-0000-0000B8000000}"/>
    <cellStyle name="Check Cell 2" xfId="101" xr:uid="{00000000-0005-0000-0000-0000B9000000}"/>
    <cellStyle name="Check Cell 3" xfId="255" xr:uid="{00000000-0005-0000-0000-0000BA000000}"/>
    <cellStyle name="Cím" xfId="102" xr:uid="{00000000-0005-0000-0000-0000BB000000}"/>
    <cellStyle name="Címsor 1" xfId="103" xr:uid="{00000000-0005-0000-0000-0000BC000000}"/>
    <cellStyle name="Címsor 2" xfId="104" xr:uid="{00000000-0005-0000-0000-0000BD000000}"/>
    <cellStyle name="Címsor 3" xfId="105" xr:uid="{00000000-0005-0000-0000-0000BE000000}"/>
    <cellStyle name="Címsor 4" xfId="106" xr:uid="{00000000-0005-0000-0000-0000BF000000}"/>
    <cellStyle name="Ellenőrzőcella" xfId="107" xr:uid="{00000000-0005-0000-0000-0000C0000000}"/>
    <cellStyle name="Encabezado 4" xfId="108" xr:uid="{00000000-0005-0000-0000-0000C1000000}"/>
    <cellStyle name="Énfasis1" xfId="109" xr:uid="{00000000-0005-0000-0000-0000C2000000}"/>
    <cellStyle name="Énfasis2" xfId="110" xr:uid="{00000000-0005-0000-0000-0000C3000000}"/>
    <cellStyle name="Énfasis3" xfId="111" xr:uid="{00000000-0005-0000-0000-0000C4000000}"/>
    <cellStyle name="Énfasis4" xfId="112" xr:uid="{00000000-0005-0000-0000-0000C5000000}"/>
    <cellStyle name="Énfasis5" xfId="113" xr:uid="{00000000-0005-0000-0000-0000C6000000}"/>
    <cellStyle name="Énfasis6" xfId="114" xr:uid="{00000000-0005-0000-0000-0000C7000000}"/>
    <cellStyle name="Entrada" xfId="115" xr:uid="{00000000-0005-0000-0000-0000C8000000}"/>
    <cellStyle name="Entrada 2" xfId="352" xr:uid="{00000000-0005-0000-0000-0000C9000000}"/>
    <cellStyle name="Entrada 2 2" xfId="454" xr:uid="{00000000-0005-0000-0000-0000CA000000}"/>
    <cellStyle name="Entrada 2 2 2" xfId="507" xr:uid="{F8BFDD84-41DA-4E78-87CE-3C424CBDB680}"/>
    <cellStyle name="Entrada 2 3" xfId="416" xr:uid="{00000000-0005-0000-0000-0000CB000000}"/>
    <cellStyle name="Entrada 3" xfId="330" xr:uid="{00000000-0005-0000-0000-0000CC000000}"/>
    <cellStyle name="Entrada 3 2" xfId="428" xr:uid="{00000000-0005-0000-0000-0000CD000000}"/>
    <cellStyle name="Entrada 4" xfId="410" xr:uid="{00000000-0005-0000-0000-0000CE000000}"/>
    <cellStyle name="Explanatory Text 2" xfId="117" xr:uid="{00000000-0005-0000-0000-0000CF000000}"/>
    <cellStyle name="Explanatory Text 3" xfId="256" xr:uid="{00000000-0005-0000-0000-0000D0000000}"/>
    <cellStyle name="Explanatory Text 4" xfId="116" xr:uid="{00000000-0005-0000-0000-0000D1000000}"/>
    <cellStyle name="Figyelmeztetés" xfId="118" xr:uid="{00000000-0005-0000-0000-0000D2000000}"/>
    <cellStyle name="Good 2" xfId="119" xr:uid="{00000000-0005-0000-0000-0000D3000000}"/>
    <cellStyle name="Good 3" xfId="257" xr:uid="{00000000-0005-0000-0000-0000D4000000}"/>
    <cellStyle name="greyed" xfId="120" xr:uid="{00000000-0005-0000-0000-0000D5000000}"/>
    <cellStyle name="Heading 1 2" xfId="121" xr:uid="{00000000-0005-0000-0000-0000D6000000}"/>
    <cellStyle name="Heading 1 3" xfId="258" xr:uid="{00000000-0005-0000-0000-0000D7000000}"/>
    <cellStyle name="Heading 2 2" xfId="122" xr:uid="{00000000-0005-0000-0000-0000D8000000}"/>
    <cellStyle name="Heading 2 3" xfId="259" xr:uid="{00000000-0005-0000-0000-0000D9000000}"/>
    <cellStyle name="Heading 3 2" xfId="123" xr:uid="{00000000-0005-0000-0000-0000DA000000}"/>
    <cellStyle name="Heading 3 3" xfId="260" xr:uid="{00000000-0005-0000-0000-0000DB000000}"/>
    <cellStyle name="Heading 4 2" xfId="124" xr:uid="{00000000-0005-0000-0000-0000DC000000}"/>
    <cellStyle name="Heading 4 3" xfId="261" xr:uid="{00000000-0005-0000-0000-0000DD000000}"/>
    <cellStyle name="highlightExposure" xfId="125" xr:uid="{00000000-0005-0000-0000-0000DE000000}"/>
    <cellStyle name="highlightText" xfId="126" xr:uid="{00000000-0005-0000-0000-0000DF000000}"/>
    <cellStyle name="highlightText 2" xfId="304" xr:uid="{00000000-0005-0000-0000-0000E0000000}"/>
    <cellStyle name="highlightText 2 2" xfId="423" xr:uid="{00000000-0005-0000-0000-0000E1000000}"/>
    <cellStyle name="highlightText 2 2 2" xfId="494" xr:uid="{387667F7-431C-4104-BB59-5387A55F15E0}"/>
    <cellStyle name="highlightText 2 3" xfId="476" xr:uid="{6D79F22B-46FD-4791-A8F0-63C6B5C26D36}"/>
    <cellStyle name="highlightText 3" xfId="331" xr:uid="{00000000-0005-0000-0000-0000E2000000}"/>
    <cellStyle name="highlightText 3 2" xfId="449" xr:uid="{00000000-0005-0000-0000-0000E3000000}"/>
    <cellStyle name="Hipervínculo 2" xfId="127" xr:uid="{00000000-0005-0000-0000-0000E4000000}"/>
    <cellStyle name="Hivatkozott cella" xfId="128" xr:uid="{00000000-0005-0000-0000-0000E5000000}"/>
    <cellStyle name="Hyperlink 2" xfId="129" xr:uid="{00000000-0005-0000-0000-0000E6000000}"/>
    <cellStyle name="Hyperlink 3" xfId="130" xr:uid="{00000000-0005-0000-0000-0000E7000000}"/>
    <cellStyle name="Hyperlink 3 2" xfId="131" xr:uid="{00000000-0005-0000-0000-0000E8000000}"/>
    <cellStyle name="Incorrecto" xfId="133" xr:uid="{00000000-0005-0000-0000-0000EA000000}"/>
    <cellStyle name="Input 2" xfId="135" xr:uid="{00000000-0005-0000-0000-0000EB000000}"/>
    <cellStyle name="Input 2 2" xfId="334" xr:uid="{00000000-0005-0000-0000-0000EC000000}"/>
    <cellStyle name="Input 2 2 2" xfId="442" xr:uid="{00000000-0005-0000-0000-0000ED000000}"/>
    <cellStyle name="Input 2 2 2 2" xfId="499" xr:uid="{9F0998EC-AC0E-454B-9C63-F023FD809332}"/>
    <cellStyle name="Input 2 2 3" xfId="369" xr:uid="{00000000-0005-0000-0000-0000EE000000}"/>
    <cellStyle name="Input 2 3" xfId="210" xr:uid="{00000000-0005-0000-0000-0000EF000000}"/>
    <cellStyle name="Input 2 3 2" xfId="385" xr:uid="{00000000-0005-0000-0000-0000F0000000}"/>
    <cellStyle name="Input 2 4" xfId="464" xr:uid="{00000000-0005-0000-0000-0000F1000000}"/>
    <cellStyle name="Input 3" xfId="262" xr:uid="{00000000-0005-0000-0000-0000F2000000}"/>
    <cellStyle name="Input 3 2" xfId="320" xr:uid="{00000000-0005-0000-0000-0000F3000000}"/>
    <cellStyle name="Input 3 2 2" xfId="434" xr:uid="{00000000-0005-0000-0000-0000F4000000}"/>
    <cellStyle name="Input 3 2 2 2" xfId="498" xr:uid="{C895B71E-53CD-442E-B7A5-B55E6F9CF9D6}"/>
    <cellStyle name="Input 3 2 3" xfId="413" xr:uid="{00000000-0005-0000-0000-0000F5000000}"/>
    <cellStyle name="Input 3 3" xfId="339" xr:uid="{00000000-0005-0000-0000-0000F6000000}"/>
    <cellStyle name="Input 3 3 2" xfId="371" xr:uid="{00000000-0005-0000-0000-0000F7000000}"/>
    <cellStyle name="Input 3 4" xfId="357" xr:uid="{00000000-0005-0000-0000-0000F8000000}"/>
    <cellStyle name="Input 4" xfId="134" xr:uid="{00000000-0005-0000-0000-0000F9000000}"/>
    <cellStyle name="Input 4 2" xfId="383" xr:uid="{00000000-0005-0000-0000-0000FA000000}"/>
    <cellStyle name="Input 4 2 2" xfId="485" xr:uid="{9AC4A989-E0F0-4C46-B2DE-79FC3B23EAEA}"/>
    <cellStyle name="Input 4 3" xfId="378" xr:uid="{00000000-0005-0000-0000-0000FB000000}"/>
    <cellStyle name="Input 5" xfId="350" xr:uid="{00000000-0005-0000-0000-0000FC000000}"/>
    <cellStyle name="Input 5 2" xfId="453" xr:uid="{00000000-0005-0000-0000-0000FD000000}"/>
    <cellStyle name="Input 5 2 2" xfId="506" xr:uid="{03405482-3951-4CF1-AB27-8C180605A8D8}"/>
    <cellStyle name="Input 5 3" xfId="450" xr:uid="{00000000-0005-0000-0000-0000FE000000}"/>
    <cellStyle name="Input 6" xfId="333" xr:uid="{00000000-0005-0000-0000-0000FF000000}"/>
    <cellStyle name="Input 6 2" xfId="370" xr:uid="{00000000-0005-0000-0000-000000010000}"/>
    <cellStyle name="inputExposure" xfId="136" xr:uid="{00000000-0005-0000-0000-000001010000}"/>
    <cellStyle name="Jegyzet" xfId="137" xr:uid="{00000000-0005-0000-0000-000002010000}"/>
    <cellStyle name="Jegyzet 2" xfId="305" xr:uid="{00000000-0005-0000-0000-000003010000}"/>
    <cellStyle name="Jegyzet 2 2" xfId="203" xr:uid="{00000000-0005-0000-0000-000004010000}"/>
    <cellStyle name="Jegyzet 2 2 2" xfId="365" xr:uid="{00000000-0005-0000-0000-000005010000}"/>
    <cellStyle name="Jegyzet 2 3" xfId="366" xr:uid="{00000000-0005-0000-0000-000006010000}"/>
    <cellStyle name="Jegyzet 3" xfId="353" xr:uid="{00000000-0005-0000-0000-000007010000}"/>
    <cellStyle name="Jegyzet 3 2" xfId="418" xr:uid="{00000000-0005-0000-0000-000008010000}"/>
    <cellStyle name="Jegyzet 4" xfId="457" xr:uid="{00000000-0005-0000-0000-000009010000}"/>
    <cellStyle name="Jelölőszín (1)" xfId="138" xr:uid="{00000000-0005-0000-0000-00000A010000}"/>
    <cellStyle name="Jelölőszín (2)" xfId="139" xr:uid="{00000000-0005-0000-0000-00000B010000}"/>
    <cellStyle name="Jelölőszín (3)" xfId="140" xr:uid="{00000000-0005-0000-0000-00000C010000}"/>
    <cellStyle name="Jelölőszín (4)" xfId="141" xr:uid="{00000000-0005-0000-0000-00000D010000}"/>
    <cellStyle name="Jelölőszín (5)" xfId="142" xr:uid="{00000000-0005-0000-0000-00000E010000}"/>
    <cellStyle name="Jelölőszín (6)" xfId="143" xr:uid="{00000000-0005-0000-0000-00000F010000}"/>
    <cellStyle name="Jó" xfId="144" xr:uid="{00000000-0005-0000-0000-000010010000}"/>
    <cellStyle name="Kimenet" xfId="145" xr:uid="{00000000-0005-0000-0000-000011010000}"/>
    <cellStyle name="Kimenet 2" xfId="306" xr:uid="{00000000-0005-0000-0000-000012010000}"/>
    <cellStyle name="Kimenet 2 2" xfId="344" xr:uid="{00000000-0005-0000-0000-000013010000}"/>
    <cellStyle name="Kimenet 2 2 2" xfId="407" xr:uid="{00000000-0005-0000-0000-000014010000}"/>
    <cellStyle name="Kimenet 2 3" xfId="426" xr:uid="{00000000-0005-0000-0000-000015010000}"/>
    <cellStyle name="Kimenet 3" xfId="332" xr:uid="{00000000-0005-0000-0000-000016010000}"/>
    <cellStyle name="Kimenet 3 2" xfId="437" xr:uid="{00000000-0005-0000-0000-000017010000}"/>
    <cellStyle name="Kimenet 4" xfId="364" xr:uid="{00000000-0005-0000-0000-000018010000}"/>
    <cellStyle name="Lien hypertexte 2" xfId="146" xr:uid="{00000000-0005-0000-0000-000019010000}"/>
    <cellStyle name="Lien hypertexte 3" xfId="147" xr:uid="{00000000-0005-0000-0000-00001A010000}"/>
    <cellStyle name="Linked Cell 2" xfId="148" xr:uid="{00000000-0005-0000-0000-00001B010000}"/>
    <cellStyle name="Linked Cell 3" xfId="263" xr:uid="{00000000-0005-0000-0000-00001C010000}"/>
    <cellStyle name="Magyarázó szöveg" xfId="149" xr:uid="{00000000-0005-0000-0000-00001D010000}"/>
    <cellStyle name="Millares 2" xfId="150" xr:uid="{00000000-0005-0000-0000-00001E010000}"/>
    <cellStyle name="Millares 2 2" xfId="151" xr:uid="{00000000-0005-0000-0000-00001F010000}"/>
    <cellStyle name="Millares 3" xfId="152" xr:uid="{00000000-0005-0000-0000-000020010000}"/>
    <cellStyle name="Millares 3 2" xfId="153" xr:uid="{00000000-0005-0000-0000-000021010000}"/>
    <cellStyle name="Millares 3 2 2" xfId="308" xr:uid="{00000000-0005-0000-0000-000022010000}"/>
    <cellStyle name="Millares 3 2 2 2" xfId="425" xr:uid="{00000000-0005-0000-0000-000023010000}"/>
    <cellStyle name="Millares 3 2 2 2 2" xfId="496" xr:uid="{3506A447-3FD7-48C2-AD8D-C3033E6F0DE5}"/>
    <cellStyle name="Millares 3 2 2 3" xfId="478" xr:uid="{D79887C5-9FFD-45C1-8263-A811D4AD8CF8}"/>
    <cellStyle name="Millares 3 2 3" xfId="387" xr:uid="{00000000-0005-0000-0000-000024010000}"/>
    <cellStyle name="Millares 3 2 3 2" xfId="487" xr:uid="{2457F3F3-3480-4BE8-BB9E-4B1CE7F955D1}"/>
    <cellStyle name="Millares 3 2 4" xfId="470" xr:uid="{EBD70238-7B67-4B15-88E4-0799B4F04B6A}"/>
    <cellStyle name="Millares 3 3" xfId="307" xr:uid="{00000000-0005-0000-0000-000025010000}"/>
    <cellStyle name="Millares 3 3 2" xfId="424" xr:uid="{00000000-0005-0000-0000-000026010000}"/>
    <cellStyle name="Millares 3 3 2 2" xfId="495" xr:uid="{EA80EACE-E4A9-4BD2-8334-E245CE9DA77A}"/>
    <cellStyle name="Millares 3 3 3" xfId="477" xr:uid="{12F8AEA9-22D9-49ED-BFFC-A563A755C3F0}"/>
    <cellStyle name="Millares 3 4" xfId="386" xr:uid="{00000000-0005-0000-0000-000027010000}"/>
    <cellStyle name="Millares 3 4 2" xfId="486" xr:uid="{2CF595B4-9FE6-4785-BF74-2B127CE021F6}"/>
    <cellStyle name="Millares 3 5" xfId="469" xr:uid="{5500C737-895B-42FE-AF49-9472A40BF876}"/>
    <cellStyle name="Navadno_List1" xfId="154" xr:uid="{00000000-0005-0000-0000-000028010000}"/>
    <cellStyle name="Neutral 2" xfId="155" xr:uid="{00000000-0005-0000-0000-000029010000}"/>
    <cellStyle name="Neutral 3" xfId="264" xr:uid="{00000000-0005-0000-0000-00002A010000}"/>
    <cellStyle name="Normal" xfId="0" builtinId="0"/>
    <cellStyle name="Normal 10" xfId="265" xr:uid="{00000000-0005-0000-0000-00002C010000}"/>
    <cellStyle name="Normal 11" xfId="301" xr:uid="{00000000-0005-0000-0000-00002D010000}"/>
    <cellStyle name="Normal 12" xfId="302" xr:uid="{00000000-0005-0000-0000-00002E010000}"/>
    <cellStyle name="Normal 13" xfId="8" xr:uid="{00000000-0005-0000-0000-00002F010000}"/>
    <cellStyle name="Normal 13 2" xfId="360" xr:uid="{00000000-0005-0000-0000-000030010000}"/>
    <cellStyle name="Normal 13 2 2" xfId="482" xr:uid="{6C469C6A-B697-4A90-A787-16275F8C3AD1}"/>
    <cellStyle name="Normal 13 3" xfId="468" xr:uid="{80810FD0-8818-40AE-AB44-32A54EF41C30}"/>
    <cellStyle name="Normal 14" xfId="354" xr:uid="{00000000-0005-0000-0000-000031010000}"/>
    <cellStyle name="Normal 15" xfId="355" xr:uid="{00000000-0005-0000-0000-000032010000}"/>
    <cellStyle name="Normal 16" xfId="356" xr:uid="{00000000-0005-0000-0000-000033010000}"/>
    <cellStyle name="Normal 16 2" xfId="455" xr:uid="{00000000-0005-0000-0000-000034010000}"/>
    <cellStyle name="Normal 16 2 2" xfId="508" xr:uid="{40E9691E-00D7-4B97-A623-8CE70266FAED}"/>
    <cellStyle name="Normal 16 3" xfId="479" xr:uid="{EE8A5E6C-A824-435F-A944-1EA4B7891CFD}"/>
    <cellStyle name="Normal 2" xfId="2" xr:uid="{00000000-0005-0000-0000-000035010000}"/>
    <cellStyle name="Normal 2 2" xfId="157" xr:uid="{00000000-0005-0000-0000-000036010000}"/>
    <cellStyle name="Normal 2 2 2" xfId="1" xr:uid="{00000000-0005-0000-0000-000037010000}"/>
    <cellStyle name="Normal 2 2 3" xfId="159" xr:uid="{00000000-0005-0000-0000-000038010000}"/>
    <cellStyle name="Normal 2 2 3 2" xfId="160" xr:uid="{00000000-0005-0000-0000-000039010000}"/>
    <cellStyle name="Normal 2 2_COREP GL04rev3" xfId="161" xr:uid="{00000000-0005-0000-0000-00003A010000}"/>
    <cellStyle name="Normal 2 3" xfId="7" xr:uid="{00000000-0005-0000-0000-00003B010000}"/>
    <cellStyle name="Normal 2 4" xfId="358" xr:uid="{00000000-0005-0000-0000-00003C010000}"/>
    <cellStyle name="Normal 2 4 2" xfId="480" xr:uid="{8DFD5EE5-0729-4E05-B563-52B98B411CF9}"/>
    <cellStyle name="Normal 2 5" xfId="162" xr:uid="{00000000-0005-0000-0000-00003D010000}"/>
    <cellStyle name="Normal 2 5 2" xfId="390" xr:uid="{00000000-0005-0000-0000-00003E010000}"/>
    <cellStyle name="Normal 2 5 2 2" xfId="488" xr:uid="{60B16C22-8BE7-4638-8656-652B2F3D9DF7}"/>
    <cellStyle name="Normal 2 5 2 2 2" xfId="303" xr:uid="{00000000-0005-0000-0000-00003F010000}"/>
    <cellStyle name="Normal 2 5 2 2 2 2" xfId="422" xr:uid="{00000000-0005-0000-0000-000040010000}"/>
    <cellStyle name="Normal 2 5 2 2 2 2 2" xfId="493" xr:uid="{3B0712CD-AAB3-4D69-9643-12788181E279}"/>
    <cellStyle name="Normal 2 5 2 2 2 3" xfId="475" xr:uid="{FF7172F5-3057-4BA9-A234-6EC98755CC6E}"/>
    <cellStyle name="Normal 2 5 3" xfId="471" xr:uid="{1DA9EE59-E989-41E2-867C-94B1280598A5}"/>
    <cellStyle name="Normal 2 6" xfId="431" xr:uid="{00000000-0005-0000-0000-000041010000}"/>
    <cellStyle name="Normal 2 6 2" xfId="497" xr:uid="{BE263CE3-33B9-424A-AC26-75B8826FE54F}"/>
    <cellStyle name="Normal 2 7" xfId="374" xr:uid="{00000000-0005-0000-0000-000042010000}"/>
    <cellStyle name="Normal 2 7 2" xfId="483" xr:uid="{D06F6219-424E-4553-BA1F-C1C719702D6E}"/>
    <cellStyle name="Normal 2 8" xfId="466" xr:uid="{7F56941B-430D-442F-9A98-4C0FABC65D0A}"/>
    <cellStyle name="Normal 2_~0149226" xfId="163" xr:uid="{00000000-0005-0000-0000-000043010000}"/>
    <cellStyle name="Normal 3" xfId="3" xr:uid="{00000000-0005-0000-0000-000044010000}"/>
    <cellStyle name="Normal 3 2" xfId="4" xr:uid="{00000000-0005-0000-0000-000045010000}"/>
    <cellStyle name="Normal 3 3" xfId="165" xr:uid="{00000000-0005-0000-0000-000046010000}"/>
    <cellStyle name="Normal 3 4" xfId="166" xr:uid="{00000000-0005-0000-0000-000047010000}"/>
    <cellStyle name="Normal 3 4 2" xfId="275" xr:uid="{00000000-0005-0000-0000-000048010000}"/>
    <cellStyle name="Normal 3 5" xfId="274" xr:uid="{00000000-0005-0000-0000-000049010000}"/>
    <cellStyle name="Normal 3 6" xfId="300" xr:uid="{00000000-0005-0000-0000-00004A010000}"/>
    <cellStyle name="Normal 3 6 2" xfId="420" xr:uid="{00000000-0005-0000-0000-00004B010000}"/>
    <cellStyle name="Normal 3 6 2 2" xfId="492" xr:uid="{2BB8AFFD-9F24-4A4D-8BBF-D8BA686B7226}"/>
    <cellStyle name="Normal 3 6 3" xfId="474" xr:uid="{2E474DB4-7E20-428D-ACAE-E604D6722B7B}"/>
    <cellStyle name="Normal 3 7" xfId="164" xr:uid="{00000000-0005-0000-0000-00004C010000}"/>
    <cellStyle name="Normal 3 8" xfId="359" xr:uid="{00000000-0005-0000-0000-00004D010000}"/>
    <cellStyle name="Normal 3 8 2" xfId="481" xr:uid="{496F6A93-4229-4B83-BC21-64ED441773EC}"/>
    <cellStyle name="Normal 3 9" xfId="467" xr:uid="{164BB023-25A3-41D0-9344-8D455E85DCF1}"/>
    <cellStyle name="Normal 3_~1520012" xfId="167" xr:uid="{00000000-0005-0000-0000-00004E010000}"/>
    <cellStyle name="Normal 4" xfId="6" xr:uid="{00000000-0005-0000-0000-00004F010000}"/>
    <cellStyle name="Normal 4 2" xfId="271" xr:uid="{00000000-0005-0000-0000-000050010000}"/>
    <cellStyle name="Normal 5" xfId="168" xr:uid="{00000000-0005-0000-0000-000051010000}"/>
    <cellStyle name="Normal 5 2" xfId="169" xr:uid="{00000000-0005-0000-0000-000052010000}"/>
    <cellStyle name="Normal 5 3" xfId="391" xr:uid="{00000000-0005-0000-0000-000053010000}"/>
    <cellStyle name="Normal 5 3 2" xfId="489" xr:uid="{3BA57631-3A6B-4C85-BC5B-4EA7A6528301}"/>
    <cellStyle name="Normal 5 4" xfId="472" xr:uid="{021EF302-17AA-43C7-B4DC-0F35EEDA356F}"/>
    <cellStyle name="Normal 5_20130128_ITS on reporting_Annex I_CA" xfId="170" xr:uid="{00000000-0005-0000-0000-000054010000}"/>
    <cellStyle name="Normal 6" xfId="171" xr:uid="{00000000-0005-0000-0000-000055010000}"/>
    <cellStyle name="Normal 7" xfId="172" xr:uid="{00000000-0005-0000-0000-000056010000}"/>
    <cellStyle name="Normal 7 2" xfId="173" xr:uid="{00000000-0005-0000-0000-000057010000}"/>
    <cellStyle name="Normal 7 3" xfId="273" xr:uid="{00000000-0005-0000-0000-000058010000}"/>
    <cellStyle name="Normal 7 3 2" xfId="415" xr:uid="{00000000-0005-0000-0000-000059010000}"/>
    <cellStyle name="Normal 7 3 2 2" xfId="491" xr:uid="{BB3F7214-91D1-436C-BD2C-8E244BB41D92}"/>
    <cellStyle name="Normal 7 3 3" xfId="473" xr:uid="{579B4D21-54BC-49F4-998C-F30131B56545}"/>
    <cellStyle name="Normal 8" xfId="174" xr:uid="{00000000-0005-0000-0000-00005A010000}"/>
    <cellStyle name="Normal 8 2" xfId="272" xr:uid="{00000000-0005-0000-0000-00005B010000}"/>
    <cellStyle name="Normal 9" xfId="299" xr:uid="{00000000-0005-0000-0000-00005C010000}"/>
    <cellStyle name="Normale_2011 04 14 Templates for stress test_bcl" xfId="175" xr:uid="{00000000-0005-0000-0000-00005D010000}"/>
    <cellStyle name="Notas" xfId="176" xr:uid="{00000000-0005-0000-0000-00005E010000}"/>
    <cellStyle name="Notas 2" xfId="309" xr:uid="{00000000-0005-0000-0000-00005F010000}"/>
    <cellStyle name="Notas 2 2" xfId="204" xr:uid="{00000000-0005-0000-0000-000060010000}"/>
    <cellStyle name="Notas 2 2 2" xfId="458" xr:uid="{00000000-0005-0000-0000-000061010000}"/>
    <cellStyle name="Notas 2 3" xfId="404" xr:uid="{00000000-0005-0000-0000-000062010000}"/>
    <cellStyle name="Notas 3" xfId="326" xr:uid="{00000000-0005-0000-0000-000063010000}"/>
    <cellStyle name="Notas 3 2" xfId="382" xr:uid="{00000000-0005-0000-0000-000064010000}"/>
    <cellStyle name="Notas 4" xfId="463" xr:uid="{00000000-0005-0000-0000-000065010000}"/>
    <cellStyle name="Note 2" xfId="177" xr:uid="{00000000-0005-0000-0000-000066010000}"/>
    <cellStyle name="Note 2 2" xfId="310" xr:uid="{00000000-0005-0000-0000-000067010000}"/>
    <cellStyle name="Note 2 2 2" xfId="205" xr:uid="{00000000-0005-0000-0000-000068010000}"/>
    <cellStyle name="Note 2 2 2 2" xfId="460" xr:uid="{00000000-0005-0000-0000-000069010000}"/>
    <cellStyle name="Note 2 2 3" xfId="439" xr:uid="{00000000-0005-0000-0000-00006A010000}"/>
    <cellStyle name="Note 2 3" xfId="325" xr:uid="{00000000-0005-0000-0000-00006B010000}"/>
    <cellStyle name="Note 2 3 2" xfId="361" xr:uid="{00000000-0005-0000-0000-00006C010000}"/>
    <cellStyle name="Note 2 4" xfId="380" xr:uid="{00000000-0005-0000-0000-00006D010000}"/>
    <cellStyle name="Note 3" xfId="266" xr:uid="{00000000-0005-0000-0000-00006E010000}"/>
    <cellStyle name="Note 3 2" xfId="317" xr:uid="{00000000-0005-0000-0000-00006F010000}"/>
    <cellStyle name="Note 3 2 2" xfId="341" xr:uid="{00000000-0005-0000-0000-000070010000}"/>
    <cellStyle name="Note 3 2 2 2" xfId="414" xr:uid="{00000000-0005-0000-0000-000071010000}"/>
    <cellStyle name="Note 3 2 3" xfId="363" xr:uid="{00000000-0005-0000-0000-000072010000}"/>
    <cellStyle name="Note 3 3" xfId="132" xr:uid="{00000000-0005-0000-0000-000073010000}"/>
    <cellStyle name="Note 3 3 2" xfId="377" xr:uid="{00000000-0005-0000-0000-000074010000}"/>
    <cellStyle name="Note 3 4" xfId="389" xr:uid="{00000000-0005-0000-0000-000075010000}"/>
    <cellStyle name="Összesen" xfId="178" xr:uid="{00000000-0005-0000-0000-000076010000}"/>
    <cellStyle name="Összesen 2" xfId="311" xr:uid="{00000000-0005-0000-0000-000077010000}"/>
    <cellStyle name="Összesen 2 2" xfId="342" xr:uid="{00000000-0005-0000-0000-000078010000}"/>
    <cellStyle name="Összesen 2 2 2" xfId="433" xr:uid="{00000000-0005-0000-0000-000079010000}"/>
    <cellStyle name="Összesen 2 3" xfId="367" xr:uid="{00000000-0005-0000-0000-00007A010000}"/>
    <cellStyle name="Összesen 3" xfId="324" xr:uid="{00000000-0005-0000-0000-00007B010000}"/>
    <cellStyle name="Összesen 3 2" xfId="448" xr:uid="{00000000-0005-0000-0000-00007C010000}"/>
    <cellStyle name="Összesen 4" xfId="411" xr:uid="{00000000-0005-0000-0000-00007D010000}"/>
    <cellStyle name="Output 2" xfId="180" xr:uid="{00000000-0005-0000-0000-00007E010000}"/>
    <cellStyle name="Output 2 2" xfId="313" xr:uid="{00000000-0005-0000-0000-00007F010000}"/>
    <cellStyle name="Output 2 2 2" xfId="206" xr:uid="{00000000-0005-0000-0000-000080010000}"/>
    <cellStyle name="Output 2 2 2 2" xfId="447" xr:uid="{00000000-0005-0000-0000-000081010000}"/>
    <cellStyle name="Output 2 2 3" xfId="368" xr:uid="{00000000-0005-0000-0000-000082010000}"/>
    <cellStyle name="Output 2 3" xfId="322" xr:uid="{00000000-0005-0000-0000-000083010000}"/>
    <cellStyle name="Output 2 3 2" xfId="432" xr:uid="{00000000-0005-0000-0000-000084010000}"/>
    <cellStyle name="Output 2 4" xfId="412" xr:uid="{00000000-0005-0000-0000-000085010000}"/>
    <cellStyle name="Output 3" xfId="267" xr:uid="{00000000-0005-0000-0000-000086010000}"/>
    <cellStyle name="Output 3 2" xfId="318" xr:uid="{00000000-0005-0000-0000-000087010000}"/>
    <cellStyle name="Output 3 2 2" xfId="208" xr:uid="{00000000-0005-0000-0000-000088010000}"/>
    <cellStyle name="Output 3 2 2 2" xfId="462" xr:uid="{00000000-0005-0000-0000-000089010000}"/>
    <cellStyle name="Output 3 2 3" xfId="438" xr:uid="{00000000-0005-0000-0000-00008A010000}"/>
    <cellStyle name="Output 3 3" xfId="156" xr:uid="{00000000-0005-0000-0000-00008B010000}"/>
    <cellStyle name="Output 3 3 2" xfId="459" xr:uid="{00000000-0005-0000-0000-00008C010000}"/>
    <cellStyle name="Output 3 4" xfId="401" xr:uid="{00000000-0005-0000-0000-00008D010000}"/>
    <cellStyle name="Output 4" xfId="312" xr:uid="{00000000-0005-0000-0000-00008E010000}"/>
    <cellStyle name="Output 4 2" xfId="343" xr:uid="{00000000-0005-0000-0000-00008F010000}"/>
    <cellStyle name="Output 4 2 2" xfId="372" xr:uid="{00000000-0005-0000-0000-000090010000}"/>
    <cellStyle name="Output 4 3" xfId="392" xr:uid="{00000000-0005-0000-0000-000091010000}"/>
    <cellStyle name="Output 5" xfId="179" xr:uid="{00000000-0005-0000-0000-000092010000}"/>
    <cellStyle name="Output 5 2" xfId="394" xr:uid="{00000000-0005-0000-0000-000093010000}"/>
    <cellStyle name="Output 5 2 2" xfId="490" xr:uid="{1B96033B-53E5-42D7-A797-9F3A707D6FC4}"/>
    <cellStyle name="Output 5 3" xfId="381" xr:uid="{00000000-0005-0000-0000-000094010000}"/>
    <cellStyle name="Output 6" xfId="323" xr:uid="{00000000-0005-0000-0000-000095010000}"/>
    <cellStyle name="Output 6 2" xfId="362" xr:uid="{00000000-0005-0000-0000-000096010000}"/>
    <cellStyle name="Per cent" xfId="465" builtinId="5"/>
    <cellStyle name="Percent 2" xfId="276" xr:uid="{00000000-0005-0000-0000-000097010000}"/>
    <cellStyle name="Porcentual 2" xfId="181" xr:uid="{00000000-0005-0000-0000-000098010000}"/>
    <cellStyle name="Porcentual 2 2" xfId="182" xr:uid="{00000000-0005-0000-0000-000099010000}"/>
    <cellStyle name="Porcentual 2 2 2" xfId="278" xr:uid="{00000000-0005-0000-0000-00009A010000}"/>
    <cellStyle name="Porcentual 2 3" xfId="277" xr:uid="{00000000-0005-0000-0000-00009B010000}"/>
    <cellStyle name="Prozent 2" xfId="183" xr:uid="{00000000-0005-0000-0000-00009C010000}"/>
    <cellStyle name="Prozent 2 2" xfId="279" xr:uid="{00000000-0005-0000-0000-00009D010000}"/>
    <cellStyle name="Rossz" xfId="184" xr:uid="{00000000-0005-0000-0000-00009E010000}"/>
    <cellStyle name="Salida" xfId="185" xr:uid="{00000000-0005-0000-0000-00009F010000}"/>
    <cellStyle name="Salida 2" xfId="314" xr:uid="{00000000-0005-0000-0000-0000A0010000}"/>
    <cellStyle name="Salida 2 2" xfId="207" xr:uid="{00000000-0005-0000-0000-0000A1010000}"/>
    <cellStyle name="Salida 2 2 2" xfId="384" xr:uid="{00000000-0005-0000-0000-0000A2010000}"/>
    <cellStyle name="Salida 2 3" xfId="427" xr:uid="{00000000-0005-0000-0000-0000A3010000}"/>
    <cellStyle name="Salida 3" xfId="321" xr:uid="{00000000-0005-0000-0000-0000A4010000}"/>
    <cellStyle name="Salida 3 2" xfId="400" xr:uid="{00000000-0005-0000-0000-0000A5010000}"/>
    <cellStyle name="Salida 4" xfId="440" xr:uid="{00000000-0005-0000-0000-0000A6010000}"/>
    <cellStyle name="Semleges" xfId="186" xr:uid="{00000000-0005-0000-0000-0000A7010000}"/>
    <cellStyle name="showExposure" xfId="187" xr:uid="{00000000-0005-0000-0000-0000A8010000}"/>
    <cellStyle name="Standard 2" xfId="188" xr:uid="{00000000-0005-0000-0000-0000A9010000}"/>
    <cellStyle name="Standard 3" xfId="5" xr:uid="{00000000-0005-0000-0000-0000AA010000}"/>
    <cellStyle name="Standard 3 2" xfId="189" xr:uid="{00000000-0005-0000-0000-0000AB010000}"/>
    <cellStyle name="Standard 3 2 2" xfId="280" xr:uid="{00000000-0005-0000-0000-0000AC010000}"/>
    <cellStyle name="Standard 4" xfId="190" xr:uid="{00000000-0005-0000-0000-0000AD010000}"/>
    <cellStyle name="Standard_20100129_1559 Jentsch_COREP ON 20100129 COREP preliminary proposal_CR SA" xfId="315" xr:uid="{00000000-0005-0000-0000-0000AE010000}"/>
    <cellStyle name="Számítás" xfId="191" xr:uid="{00000000-0005-0000-0000-0000AF010000}"/>
    <cellStyle name="Számítás 2" xfId="349" xr:uid="{00000000-0005-0000-0000-0000B0010000}"/>
    <cellStyle name="Számítás 2 2" xfId="452" xr:uid="{00000000-0005-0000-0000-0000B1010000}"/>
    <cellStyle name="Számítás 2 2 2" xfId="505" xr:uid="{725A16CC-9E25-482B-A5DF-4C54F1682D27}"/>
    <cellStyle name="Számítás 2 3" xfId="373" xr:uid="{00000000-0005-0000-0000-0000B2010000}"/>
    <cellStyle name="Számítás 3" xfId="351" xr:uid="{00000000-0005-0000-0000-0000B3010000}"/>
    <cellStyle name="Számítás 3 2" xfId="436" xr:uid="{00000000-0005-0000-0000-0000B4010000}"/>
    <cellStyle name="Számítás 4" xfId="403" xr:uid="{00000000-0005-0000-0000-0000B5010000}"/>
    <cellStyle name="Texto de advertencia" xfId="192" xr:uid="{00000000-0005-0000-0000-0000B6010000}"/>
    <cellStyle name="Texto explicativo" xfId="193" xr:uid="{00000000-0005-0000-0000-0000B7010000}"/>
    <cellStyle name="Title 2" xfId="194" xr:uid="{00000000-0005-0000-0000-0000B8010000}"/>
    <cellStyle name="Title 3" xfId="268" xr:uid="{00000000-0005-0000-0000-0000B9010000}"/>
    <cellStyle name="Título" xfId="195" xr:uid="{00000000-0005-0000-0000-0000BA010000}"/>
    <cellStyle name="Título 1" xfId="196" xr:uid="{00000000-0005-0000-0000-0000BB010000}"/>
    <cellStyle name="Título 2" xfId="197" xr:uid="{00000000-0005-0000-0000-0000BC010000}"/>
    <cellStyle name="Título 3" xfId="198" xr:uid="{00000000-0005-0000-0000-0000BD010000}"/>
    <cellStyle name="Título_20091015 DE_Proposed amendments to CR SEC_MKR" xfId="199" xr:uid="{00000000-0005-0000-0000-0000BE010000}"/>
    <cellStyle name="Total 2" xfId="200" xr:uid="{00000000-0005-0000-0000-0000BF010000}"/>
    <cellStyle name="Total 2 2" xfId="316" xr:uid="{00000000-0005-0000-0000-0000C0010000}"/>
    <cellStyle name="Total 2 2 2" xfId="340" xr:uid="{00000000-0005-0000-0000-0000C1010000}"/>
    <cellStyle name="Total 2 2 2 2" xfId="435" xr:uid="{00000000-0005-0000-0000-0000C2010000}"/>
    <cellStyle name="Total 2 2 3" xfId="396" xr:uid="{00000000-0005-0000-0000-0000C3010000}"/>
    <cellStyle name="Total 2 3" xfId="348" xr:uid="{00000000-0005-0000-0000-0000C4010000}"/>
    <cellStyle name="Total 2 3 2" xfId="419" xr:uid="{00000000-0005-0000-0000-0000C5010000}"/>
    <cellStyle name="Total 2 4" xfId="441" xr:uid="{00000000-0005-0000-0000-0000C6010000}"/>
    <cellStyle name="Total 3" xfId="269" xr:uid="{00000000-0005-0000-0000-0000C7010000}"/>
    <cellStyle name="Total 3 2" xfId="319" xr:uid="{00000000-0005-0000-0000-0000C8010000}"/>
    <cellStyle name="Total 3 2 2" xfId="209" xr:uid="{00000000-0005-0000-0000-0000C9010000}"/>
    <cellStyle name="Total 3 2 2 2" xfId="461" xr:uid="{00000000-0005-0000-0000-0000CA010000}"/>
    <cellStyle name="Total 3 2 3" xfId="399" xr:uid="{00000000-0005-0000-0000-0000CB010000}"/>
    <cellStyle name="Total 3 3" xfId="158" xr:uid="{00000000-0005-0000-0000-0000CC010000}"/>
    <cellStyle name="Total 3 3 2" xfId="379" xr:uid="{00000000-0005-0000-0000-0000CD010000}"/>
    <cellStyle name="Total 3 4" xfId="402" xr:uid="{00000000-0005-0000-0000-0000CE010000}"/>
    <cellStyle name="Warning Text 2" xfId="202" xr:uid="{00000000-0005-0000-0000-0000CF010000}"/>
    <cellStyle name="Warning Text 3" xfId="270" xr:uid="{00000000-0005-0000-0000-0000D0010000}"/>
    <cellStyle name="Warning Text 4" xfId="201" xr:uid="{00000000-0005-0000-0000-0000D1010000}"/>
  </cellStyles>
  <dxfs count="18">
    <dxf>
      <fill>
        <patternFill patternType="solid">
          <fgColor rgb="FFFFC7CE"/>
          <bgColor rgb="FFFFB7B7"/>
        </patternFill>
      </fill>
    </dxf>
    <dxf>
      <fill>
        <patternFill patternType="solid">
          <fgColor rgb="FFFFC7CE"/>
          <bgColor rgb="FFFFB7B7"/>
        </patternFill>
      </fill>
    </dxf>
    <dxf>
      <fill>
        <patternFill patternType="solid">
          <fgColor rgb="FFFFC7CE"/>
          <bgColor rgb="FFFFB7B7"/>
        </patternFill>
      </fill>
    </dxf>
    <dxf>
      <fill>
        <patternFill patternType="solid">
          <fgColor rgb="FFFFC7CE"/>
          <bgColor rgb="FFFFB7B7"/>
        </patternFill>
      </fill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fgColor rgb="FFFFC7CE"/>
          <bgColor rgb="FFFFC7CE"/>
        </patternFill>
      </fill>
    </dxf>
    <dxf>
      <font>
        <color theme="9" tint="-0.499984740745262"/>
      </font>
      <fill>
        <patternFill>
          <bgColor rgb="FFC6EFCE"/>
        </patternFill>
      </fill>
    </dxf>
    <dxf>
      <font>
        <color rgb="FFCC0000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0" formatCode="General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ill>
        <patternFill patternType="solid">
          <fgColor indexed="64"/>
          <bgColor theme="4" tint="-0.249977111117893"/>
        </patternFill>
      </fill>
    </dxf>
  </dxfs>
  <tableStyles count="0" defaultTableStyle="TableStyleMedium2" defaultPivotStyle="PivotStyleLight16"/>
  <colors>
    <mruColors>
      <color rgb="FFFF7C80"/>
      <color rgb="FFFFB7B7"/>
      <color rgb="FFFFC7CE"/>
      <color rgb="FFFF85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29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_Validations" displayName="tab_Validations" ref="A3:E48" totalsRowShown="0" headerRowDxfId="17" headerRowCellStyle="Normal 16" dataCellStyle="Normal 16">
  <autoFilter ref="A3:E48" xr:uid="{00000000-0009-0000-0100-000001000000}"/>
  <tableColumns count="5">
    <tableColumn id="13" xr3:uid="{00000000-0010-0000-0000-00000D000000}" name="Tab" totalsRowDxfId="16" dataCellStyle="Normal 16"/>
    <tableColumn id="1" xr3:uid="{00000000-0010-0000-0000-000001000000}" name="Cell Reference" totalsRowDxfId="15" dataCellStyle="Normal 16"/>
    <tableColumn id="2" xr3:uid="{00000000-0010-0000-0000-000002000000}" name="Field" dataDxfId="14" totalsRowDxfId="13" dataCellStyle="Normal 16"/>
    <tableColumn id="3" xr3:uid="{00000000-0010-0000-0000-000003000000}" name="Validation Description" dataDxfId="12" totalsRowDxfId="11" dataCellStyle="Normal 16"/>
    <tableColumn id="4" xr3:uid="{00000000-0010-0000-0000-000004000000}" name="Valid" dataDxfId="10" totalsRowDxfId="9" dataCellStyle="Normal 1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B_Numbered_Presentation">
  <a:themeElements>
    <a:clrScheme name="CentralBank_MasterColours">
      <a:dk1>
        <a:sysClr val="windowText" lastClr="000000"/>
      </a:dk1>
      <a:lt1>
        <a:sysClr val="window" lastClr="FFFFFF"/>
      </a:lt1>
      <a:dk2>
        <a:srgbClr val="7C477E"/>
      </a:dk2>
      <a:lt2>
        <a:srgbClr val="09506C"/>
      </a:lt2>
      <a:accent1>
        <a:srgbClr val="0083A0"/>
      </a:accent1>
      <a:accent2>
        <a:srgbClr val="5EC5C2"/>
      </a:accent2>
      <a:accent3>
        <a:srgbClr val="D4E388"/>
      </a:accent3>
      <a:accent4>
        <a:srgbClr val="007DC3"/>
      </a:accent4>
      <a:accent5>
        <a:srgbClr val="D12E7C"/>
      </a:accent5>
      <a:accent6>
        <a:srgbClr val="F57E20"/>
      </a:accent6>
      <a:hlink>
        <a:srgbClr val="007DC3"/>
      </a:hlink>
      <a:folHlink>
        <a:srgbClr val="7C477E"/>
      </a:folHlink>
    </a:clrScheme>
    <a:fontScheme name="CentralBank_MasterFonts">
      <a:majorFont>
        <a:latin typeface="Lato"/>
        <a:ea typeface=""/>
        <a:cs typeface=""/>
      </a:majorFont>
      <a:minorFont>
        <a:latin typeface="Lat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CB_Numbered_Presentation" id="{CCE3F5F9-378C-4649-9581-9FE61E0091FA}" vid="{2F170110-677F-4DAF-80C9-B8D3C353D0A1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2:I10"/>
  <sheetViews>
    <sheetView topLeftCell="A2" workbookViewId="0">
      <selection activeCell="B42" sqref="B41:B42"/>
    </sheetView>
  </sheetViews>
  <sheetFormatPr defaultColWidth="9" defaultRowHeight="12.5"/>
  <cols>
    <col min="1" max="1" width="9" style="52"/>
    <col min="2" max="2" width="20.4609375" style="52" bestFit="1" customWidth="1"/>
    <col min="3" max="3" width="9" style="52"/>
    <col min="4" max="4" width="14.15234375" style="52" bestFit="1" customWidth="1"/>
    <col min="5" max="8" width="9" style="52"/>
    <col min="9" max="9" width="0" style="52" hidden="1" customWidth="1"/>
    <col min="10" max="16384" width="9" style="52"/>
  </cols>
  <sheetData>
    <row r="2" spans="1:9" ht="13" thickBot="1">
      <c r="A2" s="108"/>
      <c r="B2" s="108"/>
      <c r="C2" s="108"/>
      <c r="D2" s="108"/>
      <c r="E2" s="108"/>
      <c r="F2" s="108"/>
    </row>
    <row r="3" spans="1:9" ht="13" thickBot="1">
      <c r="A3" s="108"/>
      <c r="B3" s="294" t="s">
        <v>212</v>
      </c>
      <c r="C3" s="295"/>
      <c r="D3" s="295"/>
      <c r="E3" s="296"/>
      <c r="F3" s="108"/>
    </row>
    <row r="4" spans="1:9">
      <c r="A4" s="108"/>
      <c r="B4" s="109" t="s">
        <v>211</v>
      </c>
      <c r="C4" s="108"/>
      <c r="D4" s="108"/>
      <c r="E4" s="110"/>
      <c r="F4" s="108"/>
      <c r="I4" s="168" t="str">
        <f>IF(SUM(D8:D9)&gt;0,"Invalid","Valid")</f>
        <v>Invalid</v>
      </c>
    </row>
    <row r="5" spans="1:9" ht="13" thickBot="1">
      <c r="A5" s="108"/>
      <c r="B5" s="111" t="s">
        <v>210</v>
      </c>
      <c r="C5" s="112"/>
      <c r="D5" s="112"/>
      <c r="E5" s="169" t="str">
        <f>IF(SUM(D8:D9)&gt;0,"Invalid","Valid")</f>
        <v>Invalid</v>
      </c>
      <c r="F5" s="108"/>
    </row>
    <row r="6" spans="1:9" ht="13" thickBot="1">
      <c r="A6" s="108"/>
      <c r="B6" s="108"/>
      <c r="C6" s="108"/>
      <c r="D6" s="108"/>
      <c r="E6" s="108"/>
      <c r="F6" s="108"/>
    </row>
    <row r="7" spans="1:9">
      <c r="A7" s="108"/>
      <c r="B7" s="113" t="s">
        <v>209</v>
      </c>
      <c r="C7" s="114"/>
      <c r="D7" s="115" t="s">
        <v>208</v>
      </c>
      <c r="E7" s="116" t="s">
        <v>207</v>
      </c>
      <c r="F7" s="108"/>
    </row>
    <row r="8" spans="1:9">
      <c r="A8" s="108"/>
      <c r="B8" s="117" t="s">
        <v>206</v>
      </c>
      <c r="C8" s="108"/>
      <c r="D8" s="170">
        <f>IF(ISBLANK(E4),1,0)</f>
        <v>1</v>
      </c>
      <c r="E8" s="171" t="str">
        <f>IF(D8=0,"Valid","Invalid")</f>
        <v>Invalid</v>
      </c>
      <c r="F8" s="108"/>
    </row>
    <row r="9" spans="1:9" ht="13" thickBot="1">
      <c r="A9" s="108"/>
      <c r="B9" s="118" t="s">
        <v>205</v>
      </c>
      <c r="C9" s="112"/>
      <c r="D9" s="172">
        <f>COUNTIF(tab_Validations[Valid],FALSE)</f>
        <v>13</v>
      </c>
      <c r="E9" s="169" t="str">
        <f>IF(D9=0,"Valid","Invalid")</f>
        <v>Invalid</v>
      </c>
      <c r="F9" s="108"/>
    </row>
    <row r="10" spans="1:9">
      <c r="A10" s="108"/>
      <c r="B10" s="108"/>
      <c r="C10" s="108"/>
      <c r="D10" s="108"/>
      <c r="E10" s="108"/>
      <c r="F10" s="108"/>
    </row>
  </sheetData>
  <sheetProtection algorithmName="SHA-512" hashValue="CsKhtbxMc4in5qHU8fSb0m1QC+xNXcHtIM4KCDxSnHCjbfgevbHePx9ZtPYTknCRiJU4q99CsfxzZ7KlVe6iQw==" saltValue="gHC/sI3UYdhxhhaN04TyCA==" spinCount="100000" sheet="1" objects="1" scenarios="1"/>
  <mergeCells count="1">
    <mergeCell ref="B3:E3"/>
  </mergeCells>
  <dataValidations count="1">
    <dataValidation type="whole" operator="greaterThan" allowBlank="1" showInputMessage="1" showErrorMessage="1" sqref="E4" xr:uid="{5CBD25B6-39F8-4A3C-ACC2-C36BD2B7F78B}">
      <formula1>0</formula1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autoPageBreaks="0"/>
  </sheetPr>
  <dimension ref="A1:D39"/>
  <sheetViews>
    <sheetView showGridLines="0" zoomScale="80" zoomScaleNormal="80" workbookViewId="0">
      <selection activeCell="C43" sqref="C43"/>
    </sheetView>
  </sheetViews>
  <sheetFormatPr defaultColWidth="7.61328125" defaultRowHeight="13.5"/>
  <cols>
    <col min="1" max="1" width="15.15234375" style="84" bestFit="1" customWidth="1"/>
    <col min="2" max="2" width="15.61328125" style="84" customWidth="1"/>
    <col min="3" max="3" width="107.15234375" style="12" bestFit="1" customWidth="1"/>
    <col min="4" max="4" width="21.61328125" style="12" customWidth="1"/>
    <col min="5" max="5" width="44.4609375" style="12" bestFit="1" customWidth="1"/>
    <col min="6" max="6" width="46.765625" style="12" bestFit="1" customWidth="1"/>
    <col min="7" max="7" width="21.84375" style="12" customWidth="1"/>
    <col min="8" max="16384" width="7.61328125" style="12"/>
  </cols>
  <sheetData>
    <row r="1" spans="1:4" ht="14" thickBot="1"/>
    <row r="2" spans="1:4">
      <c r="A2" s="66" t="s">
        <v>223</v>
      </c>
      <c r="B2" s="238" t="s">
        <v>224</v>
      </c>
      <c r="C2" s="239" t="s">
        <v>115</v>
      </c>
      <c r="D2" s="240"/>
    </row>
    <row r="3" spans="1:4" ht="25">
      <c r="A3" s="241"/>
      <c r="B3" s="242"/>
      <c r="C3" s="243" t="s">
        <v>197</v>
      </c>
      <c r="D3" s="244"/>
    </row>
    <row r="4" spans="1:4">
      <c r="A4" s="245"/>
      <c r="B4" s="245"/>
      <c r="C4" s="246"/>
      <c r="D4" s="43" t="s">
        <v>124</v>
      </c>
    </row>
    <row r="5" spans="1:4">
      <c r="A5" s="85">
        <v>108</v>
      </c>
      <c r="B5" s="43" t="s">
        <v>124</v>
      </c>
      <c r="C5" s="247" t="s">
        <v>154</v>
      </c>
      <c r="D5" s="157">
        <f>SUM(D6:D8)</f>
        <v>0</v>
      </c>
    </row>
    <row r="6" spans="1:4">
      <c r="A6" s="85">
        <v>108</v>
      </c>
      <c r="B6" s="43" t="s">
        <v>125</v>
      </c>
      <c r="C6" s="247" t="s">
        <v>155</v>
      </c>
      <c r="D6" s="134"/>
    </row>
    <row r="7" spans="1:4">
      <c r="A7" s="85">
        <v>108</v>
      </c>
      <c r="B7" s="43" t="s">
        <v>126</v>
      </c>
      <c r="C7" s="247" t="s">
        <v>198</v>
      </c>
      <c r="D7" s="134"/>
    </row>
    <row r="8" spans="1:4">
      <c r="A8" s="85">
        <v>108</v>
      </c>
      <c r="B8" s="43" t="s">
        <v>127</v>
      </c>
      <c r="C8" s="248" t="s">
        <v>199</v>
      </c>
      <c r="D8" s="134"/>
    </row>
    <row r="9" spans="1:4">
      <c r="A9" s="249"/>
      <c r="B9" s="249"/>
      <c r="C9" s="250"/>
      <c r="D9" s="251"/>
    </row>
    <row r="10" spans="1:4">
      <c r="A10" s="85">
        <v>108</v>
      </c>
      <c r="B10" s="43" t="s">
        <v>128</v>
      </c>
      <c r="C10" s="252" t="s">
        <v>87</v>
      </c>
      <c r="D10" s="134"/>
    </row>
    <row r="11" spans="1:4">
      <c r="A11" s="85">
        <v>108</v>
      </c>
      <c r="B11" s="43" t="s">
        <v>129</v>
      </c>
      <c r="C11" s="252" t="s">
        <v>156</v>
      </c>
      <c r="D11" s="134"/>
    </row>
    <row r="12" spans="1:4">
      <c r="A12" s="85">
        <v>108</v>
      </c>
      <c r="B12" s="43" t="s">
        <v>130</v>
      </c>
      <c r="C12" s="252" t="s">
        <v>88</v>
      </c>
      <c r="D12" s="134"/>
    </row>
    <row r="13" spans="1:4">
      <c r="A13" s="85">
        <v>108</v>
      </c>
      <c r="B13" s="43" t="s">
        <v>131</v>
      </c>
      <c r="C13" s="252" t="s">
        <v>157</v>
      </c>
      <c r="D13" s="134"/>
    </row>
    <row r="14" spans="1:4">
      <c r="A14" s="249"/>
      <c r="B14" s="249"/>
      <c r="C14" s="250"/>
      <c r="D14" s="253"/>
    </row>
    <row r="15" spans="1:4">
      <c r="A15" s="85">
        <v>108</v>
      </c>
      <c r="B15" s="43" t="s">
        <v>132</v>
      </c>
      <c r="C15" s="247" t="s">
        <v>158</v>
      </c>
      <c r="D15" s="134"/>
    </row>
    <row r="16" spans="1:4">
      <c r="A16" s="85">
        <v>108</v>
      </c>
      <c r="B16" s="43" t="s">
        <v>133</v>
      </c>
      <c r="C16" s="247" t="s">
        <v>159</v>
      </c>
      <c r="D16" s="134"/>
    </row>
    <row r="17" spans="1:4">
      <c r="A17" s="85">
        <v>108</v>
      </c>
      <c r="B17" s="43" t="s">
        <v>134</v>
      </c>
      <c r="C17" s="247" t="s">
        <v>160</v>
      </c>
      <c r="D17" s="158"/>
    </row>
    <row r="18" spans="1:4">
      <c r="A18" s="249"/>
      <c r="B18" s="249"/>
      <c r="C18" s="250"/>
      <c r="D18" s="254"/>
    </row>
    <row r="19" spans="1:4">
      <c r="A19" s="85">
        <v>108</v>
      </c>
      <c r="B19" s="43" t="s">
        <v>135</v>
      </c>
      <c r="C19" s="247" t="s">
        <v>229</v>
      </c>
      <c r="D19" s="134"/>
    </row>
    <row r="20" spans="1:4">
      <c r="A20" s="85">
        <v>108</v>
      </c>
      <c r="B20" s="43" t="s">
        <v>136</v>
      </c>
      <c r="C20" s="247" t="s">
        <v>230</v>
      </c>
      <c r="D20" s="134"/>
    </row>
    <row r="21" spans="1:4">
      <c r="A21" s="85">
        <v>108</v>
      </c>
      <c r="B21" s="43" t="s">
        <v>137</v>
      </c>
      <c r="C21" s="247" t="s">
        <v>231</v>
      </c>
      <c r="D21" s="134"/>
    </row>
    <row r="22" spans="1:4">
      <c r="A22" s="249"/>
      <c r="B22" s="249"/>
      <c r="C22" s="250"/>
      <c r="D22" s="254"/>
    </row>
    <row r="23" spans="1:4">
      <c r="A23" s="85">
        <v>108</v>
      </c>
      <c r="B23" s="43" t="s">
        <v>140</v>
      </c>
      <c r="C23" s="247" t="s">
        <v>200</v>
      </c>
      <c r="D23" s="134"/>
    </row>
    <row r="24" spans="1:4">
      <c r="A24" s="85">
        <v>108</v>
      </c>
      <c r="B24" s="43" t="s">
        <v>141</v>
      </c>
      <c r="C24" s="247" t="s">
        <v>201</v>
      </c>
      <c r="D24" s="134"/>
    </row>
    <row r="25" spans="1:4">
      <c r="A25" s="85">
        <v>108</v>
      </c>
      <c r="B25" s="43" t="s">
        <v>142</v>
      </c>
      <c r="C25" s="247" t="s">
        <v>202</v>
      </c>
      <c r="D25" s="134"/>
    </row>
    <row r="26" spans="1:4">
      <c r="A26" s="249"/>
      <c r="B26" s="249"/>
      <c r="C26" s="250"/>
      <c r="D26" s="254"/>
    </row>
    <row r="27" spans="1:4">
      <c r="A27" s="85">
        <v>108</v>
      </c>
      <c r="B27" s="43" t="s">
        <v>143</v>
      </c>
      <c r="C27" s="248" t="s">
        <v>531</v>
      </c>
      <c r="D27" s="134"/>
    </row>
    <row r="28" spans="1:4">
      <c r="A28" s="85">
        <v>108</v>
      </c>
      <c r="B28" s="43" t="s">
        <v>146</v>
      </c>
      <c r="C28" s="247" t="s">
        <v>232</v>
      </c>
      <c r="D28" s="134"/>
    </row>
    <row r="29" spans="1:4">
      <c r="A29" s="249"/>
      <c r="B29" s="249"/>
      <c r="C29" s="250"/>
      <c r="D29" s="254"/>
    </row>
    <row r="30" spans="1:4">
      <c r="A30" s="85">
        <v>108</v>
      </c>
      <c r="B30" s="43" t="s">
        <v>144</v>
      </c>
      <c r="C30" s="246" t="s">
        <v>89</v>
      </c>
      <c r="D30" s="134"/>
    </row>
    <row r="31" spans="1:4">
      <c r="A31" s="85">
        <v>108</v>
      </c>
      <c r="B31" s="43" t="s">
        <v>147</v>
      </c>
      <c r="C31" s="246" t="s">
        <v>90</v>
      </c>
      <c r="D31" s="134"/>
    </row>
    <row r="32" spans="1:4" ht="25">
      <c r="A32" s="249"/>
      <c r="B32" s="249"/>
      <c r="C32" s="255" t="s">
        <v>522</v>
      </c>
      <c r="D32" s="254"/>
    </row>
    <row r="33" spans="1:4" ht="26.15" customHeight="1">
      <c r="A33" s="301">
        <v>108</v>
      </c>
      <c r="B33" s="299" t="s">
        <v>145</v>
      </c>
      <c r="C33" s="305" t="s">
        <v>603</v>
      </c>
      <c r="D33" s="307"/>
    </row>
    <row r="34" spans="1:4" ht="0.65" customHeight="1">
      <c r="A34" s="302"/>
      <c r="B34" s="300"/>
      <c r="C34" s="306"/>
      <c r="D34" s="308"/>
    </row>
    <row r="35" spans="1:4">
      <c r="A35" s="249"/>
      <c r="B35" s="249"/>
      <c r="C35" s="254"/>
      <c r="D35" s="254"/>
    </row>
    <row r="36" spans="1:4">
      <c r="A36" s="85">
        <v>108</v>
      </c>
      <c r="B36" s="43" t="s">
        <v>148</v>
      </c>
      <c r="C36" s="256" t="s">
        <v>530</v>
      </c>
      <c r="D36" s="159"/>
    </row>
    <row r="37" spans="1:4">
      <c r="A37" s="249"/>
      <c r="B37" s="249"/>
      <c r="C37" s="254"/>
      <c r="D37" s="254"/>
    </row>
    <row r="38" spans="1:4" ht="26.5" customHeight="1">
      <c r="A38" s="301">
        <v>108</v>
      </c>
      <c r="B38" s="299" t="s">
        <v>254</v>
      </c>
      <c r="C38" s="297" t="s">
        <v>604</v>
      </c>
      <c r="D38" s="303"/>
    </row>
    <row r="39" spans="1:4" ht="6" hidden="1" customHeight="1">
      <c r="A39" s="302"/>
      <c r="B39" s="300"/>
      <c r="C39" s="298"/>
      <c r="D39" s="304"/>
    </row>
  </sheetData>
  <sheetProtection algorithmName="SHA-512" hashValue="g9RxpKqoA1Z/xekYL5/rn/iN3pio21UHyKhY942FUwPkO9aSi0zRK6H7BhWXCFXdXoAzUXRfF+46SOlYICvj+A==" saltValue="sokTw0D2GK3WXeMleLWOFg==" spinCount="100000" sheet="1" objects="1" scenarios="1"/>
  <dataConsolidate/>
  <mergeCells count="8">
    <mergeCell ref="C38:C39"/>
    <mergeCell ref="B38:B39"/>
    <mergeCell ref="A38:A39"/>
    <mergeCell ref="D38:D39"/>
    <mergeCell ref="C33:C34"/>
    <mergeCell ref="D33:D34"/>
    <mergeCell ref="A33:A34"/>
    <mergeCell ref="B33:B34"/>
  </mergeCells>
  <dataValidations count="2">
    <dataValidation type="list" allowBlank="1" showInputMessage="1" showErrorMessage="1" sqref="D33 D38" xr:uid="{00000000-0002-0000-0900-000000000000}">
      <formula1>"Y, N"</formula1>
    </dataValidation>
    <dataValidation type="whole" operator="greaterThanOrEqual" allowBlank="1" showInputMessage="1" showErrorMessage="1" sqref="D6:D8 D10:D13 D30:D31 D36 D15:D17 D19:D21 D23:D25 D27:D28" xr:uid="{00000000-0002-0000-0900-000001000000}">
      <formula1>0</formula1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B5:B39 D4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autoPageBreaks="0"/>
  </sheetPr>
  <dimension ref="A2:F55"/>
  <sheetViews>
    <sheetView showGridLines="0" zoomScale="80" zoomScaleNormal="80" workbookViewId="0">
      <selection activeCell="P18" sqref="P18"/>
    </sheetView>
  </sheetViews>
  <sheetFormatPr defaultColWidth="7.61328125" defaultRowHeight="13.5"/>
  <cols>
    <col min="1" max="1" width="15.15234375" style="84" customWidth="1"/>
    <col min="2" max="2" width="12.4609375" style="84" customWidth="1"/>
    <col min="3" max="3" width="107.15234375" style="12" bestFit="1" customWidth="1"/>
    <col min="4" max="4" width="31.23046875" style="12" bestFit="1" customWidth="1"/>
    <col min="5" max="5" width="48.3828125" style="12" bestFit="1" customWidth="1"/>
    <col min="6" max="6" width="46.765625" style="12" bestFit="1" customWidth="1"/>
    <col min="7" max="16384" width="7.61328125" style="12"/>
  </cols>
  <sheetData>
    <row r="2" spans="1:6">
      <c r="A2" s="65" t="s">
        <v>223</v>
      </c>
      <c r="B2" s="87" t="s">
        <v>224</v>
      </c>
      <c r="C2" s="42" t="s">
        <v>203</v>
      </c>
    </row>
    <row r="3" spans="1:6">
      <c r="A3" s="88"/>
      <c r="B3" s="88"/>
      <c r="C3" s="43" t="s">
        <v>124</v>
      </c>
      <c r="D3" s="43" t="s">
        <v>125</v>
      </c>
      <c r="E3" s="43" t="s">
        <v>126</v>
      </c>
      <c r="F3" s="43" t="s">
        <v>127</v>
      </c>
    </row>
    <row r="4" spans="1:6" ht="28">
      <c r="A4" s="89"/>
      <c r="B4" s="89"/>
      <c r="C4" s="48" t="s">
        <v>558</v>
      </c>
      <c r="D4" s="8" t="s">
        <v>102</v>
      </c>
      <c r="E4" s="8" t="s">
        <v>91</v>
      </c>
      <c r="F4" s="48" t="s">
        <v>529</v>
      </c>
    </row>
    <row r="5" spans="1:6">
      <c r="A5" s="90">
        <v>109</v>
      </c>
      <c r="B5" s="43" t="s">
        <v>124</v>
      </c>
      <c r="C5" s="159"/>
      <c r="D5" s="159"/>
      <c r="E5" s="159"/>
      <c r="F5" s="173"/>
    </row>
    <row r="6" spans="1:6">
      <c r="A6" s="90">
        <v>109</v>
      </c>
      <c r="B6" s="43" t="s">
        <v>125</v>
      </c>
      <c r="C6" s="159"/>
      <c r="D6" s="159"/>
      <c r="E6" s="159"/>
      <c r="F6" s="159"/>
    </row>
    <row r="7" spans="1:6">
      <c r="A7" s="90">
        <v>109</v>
      </c>
      <c r="B7" s="43" t="s">
        <v>126</v>
      </c>
      <c r="C7" s="159"/>
      <c r="D7" s="159"/>
      <c r="E7" s="159"/>
      <c r="F7" s="159"/>
    </row>
    <row r="8" spans="1:6">
      <c r="A8" s="90">
        <v>109</v>
      </c>
      <c r="B8" s="43" t="s">
        <v>127</v>
      </c>
      <c r="C8" s="159"/>
      <c r="D8" s="159"/>
      <c r="E8" s="159"/>
      <c r="F8" s="159"/>
    </row>
    <row r="9" spans="1:6">
      <c r="A9" s="90">
        <v>109</v>
      </c>
      <c r="B9" s="43" t="s">
        <v>128</v>
      </c>
      <c r="C9" s="159"/>
      <c r="D9" s="159"/>
      <c r="E9" s="159"/>
      <c r="F9" s="159"/>
    </row>
    <row r="10" spans="1:6">
      <c r="A10" s="90">
        <v>109</v>
      </c>
      <c r="B10" s="43" t="s">
        <v>129</v>
      </c>
      <c r="C10" s="159"/>
      <c r="D10" s="159"/>
      <c r="E10" s="159"/>
      <c r="F10" s="159"/>
    </row>
    <row r="11" spans="1:6">
      <c r="A11" s="90">
        <v>109</v>
      </c>
      <c r="B11" s="43" t="s">
        <v>130</v>
      </c>
      <c r="C11" s="159"/>
      <c r="D11" s="159"/>
      <c r="E11" s="159"/>
      <c r="F11" s="159"/>
    </row>
    <row r="12" spans="1:6">
      <c r="A12" s="90">
        <v>109</v>
      </c>
      <c r="B12" s="43" t="s">
        <v>131</v>
      </c>
      <c r="C12" s="159"/>
      <c r="D12" s="159"/>
      <c r="E12" s="159"/>
      <c r="F12" s="159"/>
    </row>
    <row r="13" spans="1:6">
      <c r="A13" s="90">
        <v>109</v>
      </c>
      <c r="B13" s="43" t="s">
        <v>132</v>
      </c>
      <c r="C13" s="159"/>
      <c r="D13" s="159"/>
      <c r="E13" s="159"/>
      <c r="F13" s="159"/>
    </row>
    <row r="14" spans="1:6">
      <c r="A14" s="90">
        <v>109</v>
      </c>
      <c r="B14" s="43" t="s">
        <v>133</v>
      </c>
      <c r="C14" s="159"/>
      <c r="D14" s="159"/>
      <c r="E14" s="159"/>
      <c r="F14" s="159"/>
    </row>
    <row r="15" spans="1:6">
      <c r="A15" s="90">
        <v>109</v>
      </c>
      <c r="B15" s="43" t="s">
        <v>134</v>
      </c>
      <c r="C15" s="159"/>
      <c r="D15" s="159"/>
      <c r="E15" s="159"/>
      <c r="F15" s="159"/>
    </row>
    <row r="16" spans="1:6">
      <c r="A16" s="90">
        <v>109</v>
      </c>
      <c r="B16" s="43" t="s">
        <v>135</v>
      </c>
      <c r="C16" s="159"/>
      <c r="D16" s="159"/>
      <c r="E16" s="159"/>
      <c r="F16" s="159"/>
    </row>
    <row r="17" spans="1:6">
      <c r="A17" s="90">
        <v>109</v>
      </c>
      <c r="B17" s="43" t="s">
        <v>136</v>
      </c>
      <c r="C17" s="159"/>
      <c r="D17" s="159"/>
      <c r="E17" s="159"/>
      <c r="F17" s="159"/>
    </row>
    <row r="18" spans="1:6">
      <c r="A18" s="90">
        <v>109</v>
      </c>
      <c r="B18" s="43" t="s">
        <v>137</v>
      </c>
      <c r="C18" s="159"/>
      <c r="D18" s="159"/>
      <c r="E18" s="159"/>
      <c r="F18" s="159"/>
    </row>
    <row r="19" spans="1:6">
      <c r="A19" s="90">
        <v>109</v>
      </c>
      <c r="B19" s="43" t="s">
        <v>140</v>
      </c>
      <c r="C19" s="159"/>
      <c r="D19" s="159"/>
      <c r="E19" s="159"/>
      <c r="F19" s="159"/>
    </row>
    <row r="20" spans="1:6">
      <c r="A20" s="90">
        <v>109</v>
      </c>
      <c r="B20" s="43" t="s">
        <v>141</v>
      </c>
      <c r="C20" s="159"/>
      <c r="D20" s="159"/>
      <c r="E20" s="159"/>
      <c r="F20" s="159"/>
    </row>
    <row r="21" spans="1:6">
      <c r="A21" s="90">
        <v>109</v>
      </c>
      <c r="B21" s="43" t="s">
        <v>142</v>
      </c>
      <c r="C21" s="159"/>
      <c r="D21" s="159"/>
      <c r="E21" s="159"/>
      <c r="F21" s="159"/>
    </row>
    <row r="22" spans="1:6">
      <c r="A22" s="90">
        <v>109</v>
      </c>
      <c r="B22" s="43" t="s">
        <v>143</v>
      </c>
      <c r="C22" s="159"/>
      <c r="D22" s="159"/>
      <c r="E22" s="159"/>
      <c r="F22" s="159"/>
    </row>
    <row r="23" spans="1:6">
      <c r="A23" s="90">
        <v>109</v>
      </c>
      <c r="B23" s="43" t="s">
        <v>146</v>
      </c>
      <c r="C23" s="159"/>
      <c r="D23" s="159"/>
      <c r="E23" s="159"/>
      <c r="F23" s="159"/>
    </row>
    <row r="24" spans="1:6">
      <c r="A24" s="90">
        <v>109</v>
      </c>
      <c r="B24" s="43" t="s">
        <v>144</v>
      </c>
      <c r="C24" s="159"/>
      <c r="D24" s="159"/>
      <c r="E24" s="159"/>
      <c r="F24" s="159"/>
    </row>
    <row r="25" spans="1:6">
      <c r="A25" s="90">
        <v>109</v>
      </c>
      <c r="B25" s="43" t="s">
        <v>147</v>
      </c>
      <c r="C25" s="159"/>
      <c r="D25" s="159"/>
      <c r="E25" s="159"/>
      <c r="F25" s="159"/>
    </row>
    <row r="26" spans="1:6">
      <c r="A26" s="90">
        <v>109</v>
      </c>
      <c r="B26" s="43" t="s">
        <v>145</v>
      </c>
      <c r="C26" s="159"/>
      <c r="D26" s="159"/>
      <c r="E26" s="159"/>
      <c r="F26" s="159"/>
    </row>
    <row r="27" spans="1:6">
      <c r="A27" s="90">
        <v>109</v>
      </c>
      <c r="B27" s="43" t="s">
        <v>148</v>
      </c>
      <c r="C27" s="159"/>
      <c r="D27" s="159"/>
      <c r="E27" s="159"/>
      <c r="F27" s="159"/>
    </row>
    <row r="28" spans="1:6">
      <c r="A28" s="90">
        <v>109</v>
      </c>
      <c r="B28" s="43" t="s">
        <v>149</v>
      </c>
      <c r="C28" s="159"/>
      <c r="D28" s="159"/>
      <c r="E28" s="159"/>
      <c r="F28" s="159"/>
    </row>
    <row r="29" spans="1:6">
      <c r="A29" s="90">
        <v>109</v>
      </c>
      <c r="B29" s="43" t="s">
        <v>150</v>
      </c>
      <c r="C29" s="159"/>
      <c r="D29" s="159"/>
      <c r="E29" s="159"/>
      <c r="F29" s="159"/>
    </row>
    <row r="30" spans="1:6">
      <c r="A30" s="90">
        <v>109</v>
      </c>
      <c r="B30" s="43" t="s">
        <v>151</v>
      </c>
      <c r="C30" s="159"/>
      <c r="D30" s="159"/>
      <c r="E30" s="159"/>
      <c r="F30" s="159"/>
    </row>
    <row r="31" spans="1:6">
      <c r="A31" s="90">
        <v>109</v>
      </c>
      <c r="B31" s="43" t="s">
        <v>152</v>
      </c>
      <c r="C31" s="159"/>
      <c r="D31" s="159"/>
      <c r="E31" s="159"/>
      <c r="F31" s="159"/>
    </row>
    <row r="32" spans="1:6">
      <c r="A32" s="90">
        <v>109</v>
      </c>
      <c r="B32" s="43" t="s">
        <v>153</v>
      </c>
      <c r="C32" s="159"/>
      <c r="D32" s="159"/>
      <c r="E32" s="159"/>
      <c r="F32" s="159"/>
    </row>
    <row r="33" spans="1:6">
      <c r="A33" s="90">
        <v>109</v>
      </c>
      <c r="B33" s="43" t="s">
        <v>161</v>
      </c>
      <c r="C33" s="159"/>
      <c r="D33" s="159"/>
      <c r="E33" s="159"/>
      <c r="F33" s="159"/>
    </row>
    <row r="34" spans="1:6">
      <c r="A34" s="90">
        <v>109</v>
      </c>
      <c r="B34" s="43" t="s">
        <v>162</v>
      </c>
      <c r="C34" s="159"/>
      <c r="D34" s="159"/>
      <c r="E34" s="159"/>
      <c r="F34" s="159"/>
    </row>
    <row r="35" spans="1:6">
      <c r="A35" s="90">
        <v>109</v>
      </c>
      <c r="B35" s="43" t="s">
        <v>163</v>
      </c>
      <c r="C35" s="159"/>
      <c r="D35" s="159"/>
      <c r="E35" s="159"/>
      <c r="F35" s="159"/>
    </row>
    <row r="36" spans="1:6">
      <c r="A36" s="90">
        <v>109</v>
      </c>
      <c r="B36" s="43" t="s">
        <v>164</v>
      </c>
      <c r="C36" s="159"/>
      <c r="D36" s="159"/>
      <c r="E36" s="159"/>
      <c r="F36" s="159"/>
    </row>
    <row r="37" spans="1:6">
      <c r="A37" s="90">
        <v>109</v>
      </c>
      <c r="B37" s="43" t="s">
        <v>165</v>
      </c>
      <c r="C37" s="159"/>
      <c r="D37" s="159"/>
      <c r="E37" s="159"/>
      <c r="F37" s="159"/>
    </row>
    <row r="38" spans="1:6">
      <c r="A38" s="90">
        <v>109</v>
      </c>
      <c r="B38" s="43" t="s">
        <v>166</v>
      </c>
      <c r="C38" s="159"/>
      <c r="D38" s="159"/>
      <c r="E38" s="159"/>
      <c r="F38" s="159"/>
    </row>
    <row r="39" spans="1:6">
      <c r="A39" s="90">
        <v>109</v>
      </c>
      <c r="B39" s="43" t="s">
        <v>167</v>
      </c>
      <c r="C39" s="159"/>
      <c r="D39" s="159"/>
      <c r="E39" s="159"/>
      <c r="F39" s="159"/>
    </row>
    <row r="40" spans="1:6">
      <c r="A40" s="90">
        <v>109</v>
      </c>
      <c r="B40" s="43" t="s">
        <v>168</v>
      </c>
      <c r="C40" s="159"/>
      <c r="D40" s="159"/>
      <c r="E40" s="159"/>
      <c r="F40" s="159"/>
    </row>
    <row r="41" spans="1:6">
      <c r="A41" s="90">
        <v>109</v>
      </c>
      <c r="B41" s="43" t="s">
        <v>169</v>
      </c>
      <c r="C41" s="159"/>
      <c r="D41" s="159"/>
      <c r="E41" s="159"/>
      <c r="F41" s="159"/>
    </row>
    <row r="42" spans="1:6">
      <c r="A42" s="90">
        <v>109</v>
      </c>
      <c r="B42" s="43" t="s">
        <v>170</v>
      </c>
      <c r="C42" s="159"/>
      <c r="D42" s="159"/>
      <c r="E42" s="159"/>
      <c r="F42" s="159"/>
    </row>
    <row r="43" spans="1:6">
      <c r="A43" s="90">
        <v>109</v>
      </c>
      <c r="B43" s="43" t="s">
        <v>171</v>
      </c>
      <c r="C43" s="159"/>
      <c r="D43" s="159"/>
      <c r="E43" s="159"/>
      <c r="F43" s="159"/>
    </row>
    <row r="44" spans="1:6">
      <c r="A44" s="90">
        <v>109</v>
      </c>
      <c r="B44" s="43" t="s">
        <v>172</v>
      </c>
      <c r="C44" s="159"/>
      <c r="D44" s="159"/>
      <c r="E44" s="159"/>
      <c r="F44" s="159"/>
    </row>
    <row r="45" spans="1:6">
      <c r="A45" s="90">
        <v>109</v>
      </c>
      <c r="B45" s="43" t="s">
        <v>173</v>
      </c>
      <c r="C45" s="159"/>
      <c r="D45" s="159"/>
      <c r="E45" s="159"/>
      <c r="F45" s="159"/>
    </row>
    <row r="46" spans="1:6">
      <c r="A46" s="90">
        <v>109</v>
      </c>
      <c r="B46" s="43" t="s">
        <v>174</v>
      </c>
      <c r="C46" s="159"/>
      <c r="D46" s="159"/>
      <c r="E46" s="159"/>
      <c r="F46" s="159"/>
    </row>
    <row r="47" spans="1:6">
      <c r="A47" s="90">
        <v>109</v>
      </c>
      <c r="B47" s="43" t="s">
        <v>175</v>
      </c>
      <c r="C47" s="159"/>
      <c r="D47" s="159"/>
      <c r="E47" s="159"/>
      <c r="F47" s="159"/>
    </row>
    <row r="48" spans="1:6">
      <c r="A48" s="90">
        <v>109</v>
      </c>
      <c r="B48" s="43" t="s">
        <v>176</v>
      </c>
      <c r="C48" s="159"/>
      <c r="D48" s="159"/>
      <c r="E48" s="159"/>
      <c r="F48" s="159"/>
    </row>
    <row r="49" spans="1:6">
      <c r="A49" s="90">
        <v>109</v>
      </c>
      <c r="B49" s="43" t="s">
        <v>177</v>
      </c>
      <c r="C49" s="159"/>
      <c r="D49" s="159"/>
      <c r="E49" s="159"/>
      <c r="F49" s="159"/>
    </row>
    <row r="50" spans="1:6">
      <c r="A50" s="90">
        <v>109</v>
      </c>
      <c r="B50" s="43" t="s">
        <v>178</v>
      </c>
      <c r="C50" s="159"/>
      <c r="D50" s="159"/>
      <c r="E50" s="159"/>
      <c r="F50" s="159"/>
    </row>
    <row r="51" spans="1:6">
      <c r="A51" s="90">
        <v>109</v>
      </c>
      <c r="B51" s="43" t="s">
        <v>179</v>
      </c>
      <c r="C51" s="159"/>
      <c r="D51" s="159"/>
      <c r="E51" s="159"/>
      <c r="F51" s="159"/>
    </row>
    <row r="52" spans="1:6">
      <c r="A52" s="90">
        <v>109</v>
      </c>
      <c r="B52" s="43" t="s">
        <v>180</v>
      </c>
      <c r="C52" s="159"/>
      <c r="D52" s="159"/>
      <c r="E52" s="159"/>
      <c r="F52" s="159"/>
    </row>
    <row r="53" spans="1:6">
      <c r="A53" s="90">
        <v>109</v>
      </c>
      <c r="B53" s="43" t="s">
        <v>181</v>
      </c>
      <c r="C53" s="159"/>
      <c r="D53" s="159"/>
      <c r="E53" s="159"/>
      <c r="F53" s="159"/>
    </row>
    <row r="54" spans="1:6">
      <c r="A54" s="90">
        <v>109</v>
      </c>
      <c r="B54" s="43" t="s">
        <v>182</v>
      </c>
      <c r="C54" s="159"/>
      <c r="D54" s="159"/>
      <c r="E54" s="159"/>
      <c r="F54" s="159"/>
    </row>
    <row r="55" spans="1:6">
      <c r="F55" s="135">
        <f>SUM(F5:F54)</f>
        <v>0</v>
      </c>
    </row>
  </sheetData>
  <sheetProtection algorithmName="SHA-512" hashValue="HSRRiv3WYXuU96S1fUPBY2LBARk+AJ72r+VeNM8QHsUBT89lowPOfyoVyiTlQRhMnrE4p5ylRhxDWFDMPWXE1g==" saltValue="ovzdgPDALivp2K98UJZlNQ==" spinCount="100000" sheet="1" objects="1" scenarios="1"/>
  <dataValidations count="3">
    <dataValidation type="list" allowBlank="1" showInputMessage="1" showErrorMessage="1" sqref="E5:E54" xr:uid="{00000000-0002-0000-0A00-000000000000}">
      <formula1>"Yes, No"</formula1>
    </dataValidation>
    <dataValidation type="textLength" allowBlank="1" showInputMessage="1" showErrorMessage="1" sqref="C5:C54" xr:uid="{FDC8D286-0668-44CC-AEA4-CB9B8DE9FF81}">
      <formula1>1</formula1>
      <formula2>500</formula2>
    </dataValidation>
    <dataValidation type="whole" operator="greaterThanOrEqual" allowBlank="1" showInputMessage="1" showErrorMessage="1" sqref="F5:F54" xr:uid="{B79AFC03-F1CA-42D4-926D-8A32FF488A7E}">
      <formula1>0</formula1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B5:B6 B7:B54 C3:F3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1000000}">
          <x14:formula1>
            <xm:f>'Country List'!$A$1:$A$249</xm:f>
          </x14:formula1>
          <xm:sqref>D5:D54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autoPageBreaks="0"/>
  </sheetPr>
  <dimension ref="A2:F55"/>
  <sheetViews>
    <sheetView zoomScale="80" zoomScaleNormal="80" workbookViewId="0">
      <selection activeCell="E2" sqref="E2"/>
    </sheetView>
  </sheetViews>
  <sheetFormatPr defaultColWidth="9.23046875" defaultRowHeight="13.5"/>
  <cols>
    <col min="1" max="1" width="15.15234375" style="124" customWidth="1"/>
    <col min="2" max="2" width="11.3828125" style="124" customWidth="1"/>
    <col min="3" max="3" width="107.15234375" style="124" customWidth="1"/>
    <col min="4" max="5" width="41.3828125" style="124" customWidth="1"/>
    <col min="6" max="6" width="48.23046875" style="124" customWidth="1"/>
    <col min="7" max="16384" width="9.23046875" style="124"/>
  </cols>
  <sheetData>
    <row r="2" spans="1:6" ht="47.5" customHeight="1">
      <c r="A2" s="65" t="s">
        <v>223</v>
      </c>
      <c r="B2" s="87" t="s">
        <v>224</v>
      </c>
      <c r="C2" s="51" t="s">
        <v>605</v>
      </c>
      <c r="D2" s="7"/>
      <c r="E2" s="7"/>
      <c r="F2" s="7"/>
    </row>
    <row r="3" spans="1:6">
      <c r="A3" s="127"/>
      <c r="B3" s="128"/>
      <c r="C3" s="43" t="s">
        <v>124</v>
      </c>
      <c r="D3" s="43" t="s">
        <v>125</v>
      </c>
      <c r="E3" s="43" t="s">
        <v>126</v>
      </c>
      <c r="F3" s="43" t="s">
        <v>127</v>
      </c>
    </row>
    <row r="4" spans="1:6" ht="28">
      <c r="A4" s="129"/>
      <c r="B4" s="86"/>
      <c r="C4" s="143" t="s">
        <v>525</v>
      </c>
      <c r="D4" s="143" t="s">
        <v>526</v>
      </c>
      <c r="E4" s="48" t="s">
        <v>527</v>
      </c>
      <c r="F4" s="48" t="s">
        <v>528</v>
      </c>
    </row>
    <row r="5" spans="1:6">
      <c r="A5" s="62">
        <v>110</v>
      </c>
      <c r="B5" s="125" t="s">
        <v>124</v>
      </c>
      <c r="C5" s="159"/>
      <c r="D5" s="159"/>
      <c r="E5" s="159"/>
      <c r="F5" s="173"/>
    </row>
    <row r="6" spans="1:6">
      <c r="A6" s="62">
        <v>110</v>
      </c>
      <c r="B6" s="125" t="s">
        <v>125</v>
      </c>
      <c r="C6" s="159"/>
      <c r="D6" s="159"/>
      <c r="E6" s="159"/>
      <c r="F6" s="159"/>
    </row>
    <row r="7" spans="1:6">
      <c r="A7" s="62">
        <v>110</v>
      </c>
      <c r="B7" s="125" t="s">
        <v>126</v>
      </c>
      <c r="C7" s="159"/>
      <c r="D7" s="159"/>
      <c r="E7" s="159"/>
      <c r="F7" s="159"/>
    </row>
    <row r="8" spans="1:6">
      <c r="A8" s="62">
        <v>110</v>
      </c>
      <c r="B8" s="125" t="s">
        <v>127</v>
      </c>
      <c r="C8" s="159"/>
      <c r="D8" s="159"/>
      <c r="E8" s="159"/>
      <c r="F8" s="159"/>
    </row>
    <row r="9" spans="1:6">
      <c r="A9" s="62">
        <v>110</v>
      </c>
      <c r="B9" s="125" t="s">
        <v>128</v>
      </c>
      <c r="C9" s="159"/>
      <c r="D9" s="159"/>
      <c r="E9" s="159"/>
      <c r="F9" s="159"/>
    </row>
    <row r="10" spans="1:6">
      <c r="A10" s="62">
        <v>110</v>
      </c>
      <c r="B10" s="125" t="s">
        <v>129</v>
      </c>
      <c r="C10" s="159"/>
      <c r="D10" s="159"/>
      <c r="E10" s="159"/>
      <c r="F10" s="159"/>
    </row>
    <row r="11" spans="1:6">
      <c r="A11" s="62">
        <v>110</v>
      </c>
      <c r="B11" s="125" t="s">
        <v>130</v>
      </c>
      <c r="C11" s="159"/>
      <c r="D11" s="159"/>
      <c r="E11" s="159"/>
      <c r="F11" s="159"/>
    </row>
    <row r="12" spans="1:6">
      <c r="A12" s="62">
        <v>110</v>
      </c>
      <c r="B12" s="125" t="s">
        <v>131</v>
      </c>
      <c r="C12" s="159"/>
      <c r="D12" s="159"/>
      <c r="E12" s="159"/>
      <c r="F12" s="159"/>
    </row>
    <row r="13" spans="1:6">
      <c r="A13" s="62">
        <v>110</v>
      </c>
      <c r="B13" s="126" t="s">
        <v>132</v>
      </c>
      <c r="C13" s="159"/>
      <c r="D13" s="159"/>
      <c r="E13" s="159"/>
      <c r="F13" s="159"/>
    </row>
    <row r="14" spans="1:6">
      <c r="A14" s="62">
        <v>110</v>
      </c>
      <c r="B14" s="126" t="s">
        <v>133</v>
      </c>
      <c r="C14" s="159"/>
      <c r="D14" s="159"/>
      <c r="E14" s="159"/>
      <c r="F14" s="159"/>
    </row>
    <row r="15" spans="1:6">
      <c r="A15" s="62">
        <v>110</v>
      </c>
      <c r="B15" s="126" t="s">
        <v>134</v>
      </c>
      <c r="C15" s="159"/>
      <c r="D15" s="159"/>
      <c r="E15" s="159"/>
      <c r="F15" s="159"/>
    </row>
    <row r="16" spans="1:6">
      <c r="A16" s="62">
        <v>110</v>
      </c>
      <c r="B16" s="126" t="s">
        <v>135</v>
      </c>
      <c r="C16" s="159"/>
      <c r="D16" s="159"/>
      <c r="E16" s="159"/>
      <c r="F16" s="159"/>
    </row>
    <row r="17" spans="1:6">
      <c r="A17" s="62">
        <v>110</v>
      </c>
      <c r="B17" s="126" t="s">
        <v>136</v>
      </c>
      <c r="C17" s="159"/>
      <c r="D17" s="159"/>
      <c r="E17" s="159"/>
      <c r="F17" s="159"/>
    </row>
    <row r="18" spans="1:6">
      <c r="A18" s="62">
        <v>110</v>
      </c>
      <c r="B18" s="126" t="s">
        <v>137</v>
      </c>
      <c r="C18" s="159"/>
      <c r="D18" s="159"/>
      <c r="E18" s="159"/>
      <c r="F18" s="159"/>
    </row>
    <row r="19" spans="1:6">
      <c r="A19" s="62">
        <v>110</v>
      </c>
      <c r="B19" s="126" t="s">
        <v>140</v>
      </c>
      <c r="C19" s="159"/>
      <c r="D19" s="159"/>
      <c r="E19" s="159"/>
      <c r="F19" s="159"/>
    </row>
    <row r="20" spans="1:6">
      <c r="A20" s="62">
        <v>110</v>
      </c>
      <c r="B20" s="126" t="s">
        <v>141</v>
      </c>
      <c r="C20" s="159"/>
      <c r="D20" s="159"/>
      <c r="E20" s="159"/>
      <c r="F20" s="159"/>
    </row>
    <row r="21" spans="1:6">
      <c r="A21" s="62">
        <v>110</v>
      </c>
      <c r="B21" s="126" t="s">
        <v>142</v>
      </c>
      <c r="C21" s="159"/>
      <c r="D21" s="159"/>
      <c r="E21" s="159"/>
      <c r="F21" s="159"/>
    </row>
    <row r="22" spans="1:6">
      <c r="A22" s="62">
        <v>110</v>
      </c>
      <c r="B22" s="126" t="s">
        <v>143</v>
      </c>
      <c r="C22" s="159"/>
      <c r="D22" s="159"/>
      <c r="E22" s="159"/>
      <c r="F22" s="159"/>
    </row>
    <row r="23" spans="1:6">
      <c r="A23" s="62">
        <v>110</v>
      </c>
      <c r="B23" s="126" t="s">
        <v>146</v>
      </c>
      <c r="C23" s="159"/>
      <c r="D23" s="159"/>
      <c r="E23" s="159"/>
      <c r="F23" s="159"/>
    </row>
    <row r="24" spans="1:6">
      <c r="A24" s="62">
        <v>110</v>
      </c>
      <c r="B24" s="126" t="s">
        <v>144</v>
      </c>
      <c r="C24" s="159"/>
      <c r="D24" s="159"/>
      <c r="E24" s="159"/>
      <c r="F24" s="159"/>
    </row>
    <row r="25" spans="1:6">
      <c r="A25" s="62">
        <v>110</v>
      </c>
      <c r="B25" s="126" t="s">
        <v>147</v>
      </c>
      <c r="C25" s="159"/>
      <c r="D25" s="159"/>
      <c r="E25" s="159"/>
      <c r="F25" s="159"/>
    </row>
    <row r="26" spans="1:6">
      <c r="A26" s="62">
        <v>110</v>
      </c>
      <c r="B26" s="126" t="s">
        <v>145</v>
      </c>
      <c r="C26" s="159"/>
      <c r="D26" s="159"/>
      <c r="E26" s="159"/>
      <c r="F26" s="159"/>
    </row>
    <row r="27" spans="1:6">
      <c r="A27" s="62">
        <v>110</v>
      </c>
      <c r="B27" s="126" t="s">
        <v>148</v>
      </c>
      <c r="C27" s="159"/>
      <c r="D27" s="159"/>
      <c r="E27" s="159"/>
      <c r="F27" s="159"/>
    </row>
    <row r="28" spans="1:6">
      <c r="A28" s="62">
        <v>110</v>
      </c>
      <c r="B28" s="126" t="s">
        <v>149</v>
      </c>
      <c r="C28" s="159"/>
      <c r="D28" s="159"/>
      <c r="E28" s="159"/>
      <c r="F28" s="159"/>
    </row>
    <row r="29" spans="1:6">
      <c r="A29" s="62">
        <v>110</v>
      </c>
      <c r="B29" s="126" t="s">
        <v>150</v>
      </c>
      <c r="C29" s="159"/>
      <c r="D29" s="159"/>
      <c r="E29" s="159"/>
      <c r="F29" s="159"/>
    </row>
    <row r="30" spans="1:6">
      <c r="A30" s="62">
        <v>110</v>
      </c>
      <c r="B30" s="126" t="s">
        <v>151</v>
      </c>
      <c r="C30" s="159"/>
      <c r="D30" s="159"/>
      <c r="E30" s="159"/>
      <c r="F30" s="159"/>
    </row>
    <row r="31" spans="1:6">
      <c r="A31" s="62">
        <v>110</v>
      </c>
      <c r="B31" s="126" t="s">
        <v>152</v>
      </c>
      <c r="C31" s="159"/>
      <c r="D31" s="159"/>
      <c r="E31" s="159"/>
      <c r="F31" s="159"/>
    </row>
    <row r="32" spans="1:6">
      <c r="A32" s="62">
        <v>110</v>
      </c>
      <c r="B32" s="126" t="s">
        <v>153</v>
      </c>
      <c r="C32" s="159"/>
      <c r="D32" s="159"/>
      <c r="E32" s="159"/>
      <c r="F32" s="159"/>
    </row>
    <row r="33" spans="1:6">
      <c r="A33" s="62">
        <v>110</v>
      </c>
      <c r="B33" s="126" t="s">
        <v>161</v>
      </c>
      <c r="C33" s="159"/>
      <c r="D33" s="159"/>
      <c r="E33" s="159"/>
      <c r="F33" s="159"/>
    </row>
    <row r="34" spans="1:6">
      <c r="A34" s="62">
        <v>110</v>
      </c>
      <c r="B34" s="126" t="s">
        <v>162</v>
      </c>
      <c r="C34" s="159"/>
      <c r="D34" s="159"/>
      <c r="E34" s="159"/>
      <c r="F34" s="159"/>
    </row>
    <row r="35" spans="1:6">
      <c r="A35" s="62">
        <v>110</v>
      </c>
      <c r="B35" s="126" t="s">
        <v>163</v>
      </c>
      <c r="C35" s="159"/>
      <c r="D35" s="159"/>
      <c r="E35" s="159"/>
      <c r="F35" s="159"/>
    </row>
    <row r="36" spans="1:6">
      <c r="A36" s="62">
        <v>110</v>
      </c>
      <c r="B36" s="126" t="s">
        <v>164</v>
      </c>
      <c r="C36" s="159"/>
      <c r="D36" s="159"/>
      <c r="E36" s="159"/>
      <c r="F36" s="159"/>
    </row>
    <row r="37" spans="1:6">
      <c r="A37" s="62">
        <v>110</v>
      </c>
      <c r="B37" s="126" t="s">
        <v>165</v>
      </c>
      <c r="C37" s="159"/>
      <c r="D37" s="159"/>
      <c r="E37" s="159"/>
      <c r="F37" s="159"/>
    </row>
    <row r="38" spans="1:6">
      <c r="A38" s="62">
        <v>110</v>
      </c>
      <c r="B38" s="126" t="s">
        <v>166</v>
      </c>
      <c r="C38" s="159"/>
      <c r="D38" s="159"/>
      <c r="E38" s="159"/>
      <c r="F38" s="159"/>
    </row>
    <row r="39" spans="1:6">
      <c r="A39" s="62">
        <v>110</v>
      </c>
      <c r="B39" s="126" t="s">
        <v>167</v>
      </c>
      <c r="C39" s="159"/>
      <c r="D39" s="159"/>
      <c r="E39" s="159"/>
      <c r="F39" s="159"/>
    </row>
    <row r="40" spans="1:6">
      <c r="A40" s="62">
        <v>110</v>
      </c>
      <c r="B40" s="126" t="s">
        <v>168</v>
      </c>
      <c r="C40" s="159"/>
      <c r="D40" s="159"/>
      <c r="E40" s="159"/>
      <c r="F40" s="159"/>
    </row>
    <row r="41" spans="1:6">
      <c r="A41" s="62">
        <v>110</v>
      </c>
      <c r="B41" s="126" t="s">
        <v>169</v>
      </c>
      <c r="C41" s="159"/>
      <c r="D41" s="159"/>
      <c r="E41" s="159"/>
      <c r="F41" s="159"/>
    </row>
    <row r="42" spans="1:6">
      <c r="A42" s="62">
        <v>110</v>
      </c>
      <c r="B42" s="126" t="s">
        <v>170</v>
      </c>
      <c r="C42" s="159"/>
      <c r="D42" s="159"/>
      <c r="E42" s="159"/>
      <c r="F42" s="159"/>
    </row>
    <row r="43" spans="1:6">
      <c r="A43" s="62">
        <v>110</v>
      </c>
      <c r="B43" s="126" t="s">
        <v>171</v>
      </c>
      <c r="C43" s="159"/>
      <c r="D43" s="159"/>
      <c r="E43" s="159"/>
      <c r="F43" s="159"/>
    </row>
    <row r="44" spans="1:6">
      <c r="A44" s="62">
        <v>110</v>
      </c>
      <c r="B44" s="126" t="s">
        <v>172</v>
      </c>
      <c r="C44" s="159"/>
      <c r="D44" s="159"/>
      <c r="E44" s="159"/>
      <c r="F44" s="159"/>
    </row>
    <row r="45" spans="1:6">
      <c r="A45" s="62">
        <v>110</v>
      </c>
      <c r="B45" s="126" t="s">
        <v>173</v>
      </c>
      <c r="C45" s="159"/>
      <c r="D45" s="159"/>
      <c r="E45" s="159"/>
      <c r="F45" s="159"/>
    </row>
    <row r="46" spans="1:6">
      <c r="A46" s="62">
        <v>110</v>
      </c>
      <c r="B46" s="126" t="s">
        <v>174</v>
      </c>
      <c r="C46" s="159"/>
      <c r="D46" s="159"/>
      <c r="E46" s="159"/>
      <c r="F46" s="159"/>
    </row>
    <row r="47" spans="1:6">
      <c r="A47" s="62">
        <v>110</v>
      </c>
      <c r="B47" s="126" t="s">
        <v>175</v>
      </c>
      <c r="C47" s="159"/>
      <c r="D47" s="159"/>
      <c r="E47" s="159"/>
      <c r="F47" s="159"/>
    </row>
    <row r="48" spans="1:6">
      <c r="A48" s="62">
        <v>110</v>
      </c>
      <c r="B48" s="126" t="s">
        <v>176</v>
      </c>
      <c r="C48" s="159"/>
      <c r="D48" s="159"/>
      <c r="E48" s="159"/>
      <c r="F48" s="159"/>
    </row>
    <row r="49" spans="1:6">
      <c r="A49" s="62">
        <v>110</v>
      </c>
      <c r="B49" s="126" t="s">
        <v>177</v>
      </c>
      <c r="C49" s="159"/>
      <c r="D49" s="159"/>
      <c r="E49" s="159"/>
      <c r="F49" s="159"/>
    </row>
    <row r="50" spans="1:6">
      <c r="A50" s="62">
        <v>110</v>
      </c>
      <c r="B50" s="126" t="s">
        <v>178</v>
      </c>
      <c r="C50" s="159"/>
      <c r="D50" s="159"/>
      <c r="E50" s="159"/>
      <c r="F50" s="159"/>
    </row>
    <row r="51" spans="1:6">
      <c r="A51" s="62">
        <v>110</v>
      </c>
      <c r="B51" s="126" t="s">
        <v>179</v>
      </c>
      <c r="C51" s="159"/>
      <c r="D51" s="159"/>
      <c r="E51" s="159"/>
      <c r="F51" s="159"/>
    </row>
    <row r="52" spans="1:6">
      <c r="A52" s="62">
        <v>110</v>
      </c>
      <c r="B52" s="126" t="s">
        <v>180</v>
      </c>
      <c r="C52" s="159"/>
      <c r="D52" s="159"/>
      <c r="E52" s="159"/>
      <c r="F52" s="159"/>
    </row>
    <row r="53" spans="1:6">
      <c r="A53" s="62">
        <v>110</v>
      </c>
      <c r="B53" s="126" t="s">
        <v>181</v>
      </c>
      <c r="C53" s="159"/>
      <c r="D53" s="159"/>
      <c r="E53" s="159"/>
      <c r="F53" s="159"/>
    </row>
    <row r="54" spans="1:6">
      <c r="A54" s="62">
        <v>110</v>
      </c>
      <c r="B54" s="126" t="s">
        <v>182</v>
      </c>
      <c r="C54" s="159"/>
      <c r="D54" s="159"/>
      <c r="E54" s="159"/>
      <c r="F54" s="159"/>
    </row>
    <row r="55" spans="1:6">
      <c r="F55" s="136">
        <f>SUM(F5:F54)</f>
        <v>0</v>
      </c>
    </row>
  </sheetData>
  <sheetProtection algorithmName="SHA-512" hashValue="+m77N33EBd/IHCkaGOwzymHeQKFqKf9pg+VR0tO8rDvAT9kM8dYvDu7qB4/OERIWcTmZTUkQHYPemaNIBv7CXQ==" saltValue="t+aPYYoAjAYBXkeo/gic2A==" spinCount="100000" sheet="1" objects="1" scenarios="1"/>
  <dataValidations count="3">
    <dataValidation type="list" allowBlank="1" showInputMessage="1" showErrorMessage="1" sqref="E5:E54" xr:uid="{00000000-0002-0000-0B00-000000000000}">
      <formula1>"Yes, No"</formula1>
    </dataValidation>
    <dataValidation type="whole" operator="greaterThanOrEqual" allowBlank="1" showInputMessage="1" showErrorMessage="1" sqref="F5:F54" xr:uid="{BF3A8E5C-FD01-47F4-9440-FF77B1CEE4DF}">
      <formula1>0</formula1>
    </dataValidation>
    <dataValidation type="textLength" allowBlank="1" showInputMessage="1" showErrorMessage="1" sqref="C5:C54" xr:uid="{02F4DE5E-E9CB-44B8-BE7D-DEB6755A6A5B}">
      <formula1>0</formula1>
      <formula2>500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B5:B54 C3 D3:F3" numberStoredAsText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1DBF381-D9BC-4406-87AD-CCD9CAF7C7A1}">
            <xm:f>'CSR_08.00'!$D$33="N"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A1:F54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9F25A99-EB19-4BA2-BC0B-B5B4DB76CABF}">
          <x14:formula1>
            <xm:f>'Country List'!$A$1:$A$249</xm:f>
          </x14:formula1>
          <xm:sqref>D5:D54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autoPageBreaks="0"/>
  </sheetPr>
  <dimension ref="A1:F53"/>
  <sheetViews>
    <sheetView showGridLines="0" zoomScale="80" zoomScaleNormal="80" workbookViewId="0">
      <selection activeCell="C18" sqref="C18"/>
    </sheetView>
  </sheetViews>
  <sheetFormatPr defaultColWidth="7.61328125" defaultRowHeight="13.5"/>
  <cols>
    <col min="1" max="2" width="18" style="84" customWidth="1"/>
    <col min="3" max="3" width="107.15234375" style="12" bestFit="1" customWidth="1"/>
    <col min="4" max="4" width="31.23046875" style="12" bestFit="1" customWidth="1"/>
    <col min="5" max="5" width="44.4609375" style="12" bestFit="1" customWidth="1"/>
    <col min="6" max="6" width="46.765625" style="12" bestFit="1" customWidth="1"/>
    <col min="7" max="7" width="21.84375" style="12" customWidth="1"/>
    <col min="8" max="16384" width="7.61328125" style="12"/>
  </cols>
  <sheetData>
    <row r="1" spans="1:6" ht="48.65" customHeight="1">
      <c r="A1" s="87" t="s">
        <v>223</v>
      </c>
      <c r="B1" s="92" t="s">
        <v>224</v>
      </c>
      <c r="C1" s="51" t="s">
        <v>606</v>
      </c>
      <c r="D1" s="44"/>
      <c r="E1" s="44"/>
      <c r="F1" s="44"/>
    </row>
    <row r="2" spans="1:6">
      <c r="A2" s="43"/>
      <c r="B2" s="43"/>
      <c r="C2" s="43" t="s">
        <v>124</v>
      </c>
      <c r="D2" s="43" t="s">
        <v>125</v>
      </c>
      <c r="E2" s="43" t="s">
        <v>126</v>
      </c>
      <c r="F2" s="43" t="s">
        <v>127</v>
      </c>
    </row>
    <row r="3" spans="1:6" ht="28">
      <c r="A3" s="89"/>
      <c r="B3" s="89"/>
      <c r="C3" s="8" t="s">
        <v>559</v>
      </c>
      <c r="D3" s="8" t="s">
        <v>92</v>
      </c>
      <c r="E3" s="8" t="s">
        <v>93</v>
      </c>
      <c r="F3" s="8" t="s">
        <v>94</v>
      </c>
    </row>
    <row r="4" spans="1:6">
      <c r="A4" s="88">
        <v>111</v>
      </c>
      <c r="B4" s="91" t="s">
        <v>124</v>
      </c>
      <c r="C4" s="159"/>
      <c r="D4" s="159"/>
      <c r="E4" s="159"/>
      <c r="F4" s="159"/>
    </row>
    <row r="5" spans="1:6">
      <c r="A5" s="88">
        <v>111</v>
      </c>
      <c r="B5" s="91" t="s">
        <v>125</v>
      </c>
      <c r="C5" s="159"/>
      <c r="D5" s="159"/>
      <c r="E5" s="159"/>
      <c r="F5" s="159"/>
    </row>
    <row r="6" spans="1:6">
      <c r="A6" s="88">
        <v>111</v>
      </c>
      <c r="B6" s="91" t="s">
        <v>126</v>
      </c>
      <c r="C6" s="159"/>
      <c r="D6" s="159"/>
      <c r="E6" s="159"/>
      <c r="F6" s="159"/>
    </row>
    <row r="7" spans="1:6">
      <c r="A7" s="88">
        <v>111</v>
      </c>
      <c r="B7" s="91" t="s">
        <v>127</v>
      </c>
      <c r="C7" s="159"/>
      <c r="D7" s="159"/>
      <c r="E7" s="159"/>
      <c r="F7" s="159"/>
    </row>
    <row r="8" spans="1:6">
      <c r="A8" s="88">
        <v>111</v>
      </c>
      <c r="B8" s="91" t="s">
        <v>128</v>
      </c>
      <c r="C8" s="159"/>
      <c r="D8" s="159"/>
      <c r="E8" s="159"/>
      <c r="F8" s="159"/>
    </row>
    <row r="9" spans="1:6">
      <c r="A9" s="88">
        <v>111</v>
      </c>
      <c r="B9" s="91" t="s">
        <v>129</v>
      </c>
      <c r="C9" s="159"/>
      <c r="D9" s="159"/>
      <c r="E9" s="159"/>
      <c r="F9" s="159"/>
    </row>
    <row r="10" spans="1:6">
      <c r="A10" s="88">
        <v>111</v>
      </c>
      <c r="B10" s="91" t="s">
        <v>130</v>
      </c>
      <c r="C10" s="159"/>
      <c r="D10" s="159"/>
      <c r="E10" s="159"/>
      <c r="F10" s="159"/>
    </row>
    <row r="11" spans="1:6">
      <c r="A11" s="88">
        <v>111</v>
      </c>
      <c r="B11" s="91" t="s">
        <v>131</v>
      </c>
      <c r="C11" s="159"/>
      <c r="D11" s="159"/>
      <c r="E11" s="159"/>
      <c r="F11" s="159"/>
    </row>
    <row r="12" spans="1:6">
      <c r="A12" s="88">
        <v>111</v>
      </c>
      <c r="B12" s="91" t="s">
        <v>132</v>
      </c>
      <c r="C12" s="159"/>
      <c r="D12" s="159"/>
      <c r="E12" s="159"/>
      <c r="F12" s="159"/>
    </row>
    <row r="13" spans="1:6">
      <c r="A13" s="88">
        <v>111</v>
      </c>
      <c r="B13" s="91" t="s">
        <v>133</v>
      </c>
      <c r="C13" s="159"/>
      <c r="D13" s="159"/>
      <c r="E13" s="159"/>
      <c r="F13" s="159"/>
    </row>
    <row r="14" spans="1:6">
      <c r="A14" s="88">
        <v>111</v>
      </c>
      <c r="B14" s="91" t="s">
        <v>134</v>
      </c>
      <c r="C14" s="159"/>
      <c r="D14" s="159"/>
      <c r="E14" s="159"/>
      <c r="F14" s="159"/>
    </row>
    <row r="15" spans="1:6">
      <c r="A15" s="88">
        <v>111</v>
      </c>
      <c r="B15" s="91" t="s">
        <v>135</v>
      </c>
      <c r="C15" s="159"/>
      <c r="D15" s="159"/>
      <c r="E15" s="159"/>
      <c r="F15" s="159"/>
    </row>
    <row r="16" spans="1:6">
      <c r="A16" s="88">
        <v>111</v>
      </c>
      <c r="B16" s="91" t="s">
        <v>136</v>
      </c>
      <c r="C16" s="159"/>
      <c r="D16" s="159"/>
      <c r="E16" s="159"/>
      <c r="F16" s="159"/>
    </row>
    <row r="17" spans="1:6">
      <c r="A17" s="88">
        <v>111</v>
      </c>
      <c r="B17" s="91" t="s">
        <v>137</v>
      </c>
      <c r="C17" s="159"/>
      <c r="D17" s="159"/>
      <c r="E17" s="159"/>
      <c r="F17" s="159"/>
    </row>
    <row r="18" spans="1:6">
      <c r="A18" s="88">
        <v>111</v>
      </c>
      <c r="B18" s="91" t="s">
        <v>140</v>
      </c>
      <c r="C18" s="159"/>
      <c r="D18" s="159"/>
      <c r="E18" s="159"/>
      <c r="F18" s="159"/>
    </row>
    <row r="19" spans="1:6">
      <c r="A19" s="88">
        <v>111</v>
      </c>
      <c r="B19" s="91" t="s">
        <v>141</v>
      </c>
      <c r="C19" s="159"/>
      <c r="D19" s="159"/>
      <c r="E19" s="159"/>
      <c r="F19" s="159"/>
    </row>
    <row r="20" spans="1:6">
      <c r="A20" s="88">
        <v>111</v>
      </c>
      <c r="B20" s="91" t="s">
        <v>142</v>
      </c>
      <c r="C20" s="159"/>
      <c r="D20" s="159"/>
      <c r="E20" s="159"/>
      <c r="F20" s="159"/>
    </row>
    <row r="21" spans="1:6">
      <c r="A21" s="88">
        <v>111</v>
      </c>
      <c r="B21" s="91" t="s">
        <v>143</v>
      </c>
      <c r="C21" s="159"/>
      <c r="D21" s="159"/>
      <c r="E21" s="159"/>
      <c r="F21" s="159"/>
    </row>
    <row r="22" spans="1:6">
      <c r="A22" s="88">
        <v>111</v>
      </c>
      <c r="B22" s="91" t="s">
        <v>146</v>
      </c>
      <c r="C22" s="159"/>
      <c r="D22" s="159"/>
      <c r="E22" s="159"/>
      <c r="F22" s="159"/>
    </row>
    <row r="23" spans="1:6">
      <c r="A23" s="88">
        <v>111</v>
      </c>
      <c r="B23" s="91" t="s">
        <v>144</v>
      </c>
      <c r="C23" s="159"/>
      <c r="D23" s="159"/>
      <c r="E23" s="159"/>
      <c r="F23" s="159"/>
    </row>
    <row r="24" spans="1:6">
      <c r="A24" s="88">
        <v>111</v>
      </c>
      <c r="B24" s="91" t="s">
        <v>147</v>
      </c>
      <c r="C24" s="159"/>
      <c r="D24" s="159"/>
      <c r="E24" s="159"/>
      <c r="F24" s="159"/>
    </row>
    <row r="25" spans="1:6">
      <c r="A25" s="88">
        <v>111</v>
      </c>
      <c r="B25" s="91" t="s">
        <v>145</v>
      </c>
      <c r="C25" s="159"/>
      <c r="D25" s="159"/>
      <c r="E25" s="159"/>
      <c r="F25" s="159"/>
    </row>
    <row r="26" spans="1:6">
      <c r="A26" s="88">
        <v>111</v>
      </c>
      <c r="B26" s="91" t="s">
        <v>148</v>
      </c>
      <c r="C26" s="159"/>
      <c r="D26" s="159"/>
      <c r="E26" s="159"/>
      <c r="F26" s="159"/>
    </row>
    <row r="27" spans="1:6">
      <c r="A27" s="88">
        <v>111</v>
      </c>
      <c r="B27" s="91" t="s">
        <v>149</v>
      </c>
      <c r="C27" s="159"/>
      <c r="D27" s="159"/>
      <c r="E27" s="159"/>
      <c r="F27" s="159"/>
    </row>
    <row r="28" spans="1:6">
      <c r="A28" s="88">
        <v>111</v>
      </c>
      <c r="B28" s="91" t="s">
        <v>150</v>
      </c>
      <c r="C28" s="159"/>
      <c r="D28" s="159"/>
      <c r="E28" s="159"/>
      <c r="F28" s="159"/>
    </row>
    <row r="29" spans="1:6">
      <c r="A29" s="88">
        <v>111</v>
      </c>
      <c r="B29" s="91" t="s">
        <v>151</v>
      </c>
      <c r="C29" s="159"/>
      <c r="D29" s="159"/>
      <c r="E29" s="159"/>
      <c r="F29" s="159"/>
    </row>
    <row r="30" spans="1:6">
      <c r="A30" s="88">
        <v>111</v>
      </c>
      <c r="B30" s="91" t="s">
        <v>152</v>
      </c>
      <c r="C30" s="159"/>
      <c r="D30" s="159"/>
      <c r="E30" s="159"/>
      <c r="F30" s="159"/>
    </row>
    <row r="31" spans="1:6">
      <c r="A31" s="88">
        <v>111</v>
      </c>
      <c r="B31" s="91" t="s">
        <v>153</v>
      </c>
      <c r="C31" s="159"/>
      <c r="D31" s="159"/>
      <c r="E31" s="159"/>
      <c r="F31" s="159"/>
    </row>
    <row r="32" spans="1:6">
      <c r="A32" s="88">
        <v>111</v>
      </c>
      <c r="B32" s="91" t="s">
        <v>161</v>
      </c>
      <c r="C32" s="159"/>
      <c r="D32" s="159"/>
      <c r="E32" s="159"/>
      <c r="F32" s="159"/>
    </row>
    <row r="33" spans="1:6">
      <c r="A33" s="88">
        <v>111</v>
      </c>
      <c r="B33" s="91" t="s">
        <v>162</v>
      </c>
      <c r="C33" s="159"/>
      <c r="D33" s="159"/>
      <c r="E33" s="159"/>
      <c r="F33" s="159"/>
    </row>
    <row r="34" spans="1:6">
      <c r="A34" s="88">
        <v>111</v>
      </c>
      <c r="B34" s="91" t="s">
        <v>163</v>
      </c>
      <c r="C34" s="159"/>
      <c r="D34" s="159"/>
      <c r="E34" s="159"/>
      <c r="F34" s="159"/>
    </row>
    <row r="35" spans="1:6">
      <c r="A35" s="88">
        <v>111</v>
      </c>
      <c r="B35" s="91" t="s">
        <v>164</v>
      </c>
      <c r="C35" s="159"/>
      <c r="D35" s="159"/>
      <c r="E35" s="159"/>
      <c r="F35" s="159"/>
    </row>
    <row r="36" spans="1:6">
      <c r="A36" s="88">
        <v>111</v>
      </c>
      <c r="B36" s="91" t="s">
        <v>165</v>
      </c>
      <c r="C36" s="159"/>
      <c r="D36" s="159"/>
      <c r="E36" s="159"/>
      <c r="F36" s="159"/>
    </row>
    <row r="37" spans="1:6">
      <c r="A37" s="88">
        <v>111</v>
      </c>
      <c r="B37" s="91" t="s">
        <v>166</v>
      </c>
      <c r="C37" s="159"/>
      <c r="D37" s="159"/>
      <c r="E37" s="159"/>
      <c r="F37" s="159"/>
    </row>
    <row r="38" spans="1:6">
      <c r="A38" s="88">
        <v>111</v>
      </c>
      <c r="B38" s="91" t="s">
        <v>167</v>
      </c>
      <c r="C38" s="159"/>
      <c r="D38" s="159"/>
      <c r="E38" s="159"/>
      <c r="F38" s="159"/>
    </row>
    <row r="39" spans="1:6">
      <c r="A39" s="88">
        <v>111</v>
      </c>
      <c r="B39" s="91" t="s">
        <v>168</v>
      </c>
      <c r="C39" s="159"/>
      <c r="D39" s="159"/>
      <c r="E39" s="159"/>
      <c r="F39" s="159"/>
    </row>
    <row r="40" spans="1:6">
      <c r="A40" s="88">
        <v>111</v>
      </c>
      <c r="B40" s="91" t="s">
        <v>169</v>
      </c>
      <c r="C40" s="159"/>
      <c r="D40" s="159"/>
      <c r="E40" s="159"/>
      <c r="F40" s="159"/>
    </row>
    <row r="41" spans="1:6">
      <c r="A41" s="88">
        <v>111</v>
      </c>
      <c r="B41" s="91" t="s">
        <v>170</v>
      </c>
      <c r="C41" s="159"/>
      <c r="D41" s="159"/>
      <c r="E41" s="159"/>
      <c r="F41" s="159"/>
    </row>
    <row r="42" spans="1:6">
      <c r="A42" s="88">
        <v>111</v>
      </c>
      <c r="B42" s="91" t="s">
        <v>171</v>
      </c>
      <c r="C42" s="159"/>
      <c r="D42" s="159"/>
      <c r="E42" s="159"/>
      <c r="F42" s="159"/>
    </row>
    <row r="43" spans="1:6">
      <c r="A43" s="88">
        <v>111</v>
      </c>
      <c r="B43" s="91" t="s">
        <v>172</v>
      </c>
      <c r="C43" s="159"/>
      <c r="D43" s="159"/>
      <c r="E43" s="159"/>
      <c r="F43" s="159"/>
    </row>
    <row r="44" spans="1:6">
      <c r="A44" s="88">
        <v>111</v>
      </c>
      <c r="B44" s="91" t="s">
        <v>173</v>
      </c>
      <c r="C44" s="159"/>
      <c r="D44" s="159"/>
      <c r="E44" s="159"/>
      <c r="F44" s="159"/>
    </row>
    <row r="45" spans="1:6">
      <c r="A45" s="88">
        <v>111</v>
      </c>
      <c r="B45" s="91" t="s">
        <v>174</v>
      </c>
      <c r="C45" s="159"/>
      <c r="D45" s="159"/>
      <c r="E45" s="159"/>
      <c r="F45" s="159"/>
    </row>
    <row r="46" spans="1:6">
      <c r="A46" s="88">
        <v>111</v>
      </c>
      <c r="B46" s="91" t="s">
        <v>175</v>
      </c>
      <c r="C46" s="159"/>
      <c r="D46" s="159"/>
      <c r="E46" s="159"/>
      <c r="F46" s="159"/>
    </row>
    <row r="47" spans="1:6">
      <c r="A47" s="88">
        <v>111</v>
      </c>
      <c r="B47" s="91" t="s">
        <v>176</v>
      </c>
      <c r="C47" s="159"/>
      <c r="D47" s="159"/>
      <c r="E47" s="159"/>
      <c r="F47" s="159"/>
    </row>
    <row r="48" spans="1:6">
      <c r="A48" s="88">
        <v>111</v>
      </c>
      <c r="B48" s="91" t="s">
        <v>177</v>
      </c>
      <c r="C48" s="159"/>
      <c r="D48" s="159"/>
      <c r="E48" s="159"/>
      <c r="F48" s="159"/>
    </row>
    <row r="49" spans="1:6">
      <c r="A49" s="88">
        <v>111</v>
      </c>
      <c r="B49" s="91" t="s">
        <v>178</v>
      </c>
      <c r="C49" s="159"/>
      <c r="D49" s="159"/>
      <c r="E49" s="159"/>
      <c r="F49" s="159"/>
    </row>
    <row r="50" spans="1:6">
      <c r="A50" s="88">
        <v>111</v>
      </c>
      <c r="B50" s="91" t="s">
        <v>179</v>
      </c>
      <c r="C50" s="159"/>
      <c r="D50" s="159"/>
      <c r="E50" s="159"/>
      <c r="F50" s="159"/>
    </row>
    <row r="51" spans="1:6">
      <c r="A51" s="88">
        <v>111</v>
      </c>
      <c r="B51" s="91" t="s">
        <v>180</v>
      </c>
      <c r="C51" s="159"/>
      <c r="D51" s="159"/>
      <c r="E51" s="159"/>
      <c r="F51" s="159"/>
    </row>
    <row r="52" spans="1:6">
      <c r="A52" s="88">
        <v>111</v>
      </c>
      <c r="B52" s="91" t="s">
        <v>181</v>
      </c>
      <c r="C52" s="181"/>
      <c r="D52" s="181"/>
      <c r="E52" s="159"/>
      <c r="F52" s="159"/>
    </row>
    <row r="53" spans="1:6">
      <c r="A53" s="88">
        <v>111</v>
      </c>
      <c r="B53" s="91" t="s">
        <v>182</v>
      </c>
      <c r="C53" s="159"/>
      <c r="D53" s="159"/>
      <c r="E53" s="159"/>
      <c r="F53" s="159"/>
    </row>
  </sheetData>
  <sheetProtection algorithmName="SHA-512" hashValue="T/8DhBfo3sf34PBmgMdCzCyJGFXDJl4ygPXEjAfNacgSN3oDmXtWML1n15XGruE90HSfPRYcr1+Goof3uFhpTg==" saltValue="TOrPxUTnauDPo+sc3Pb5+w==" spinCount="100000" sheet="1" objects="1" scenarios="1"/>
  <phoneticPr fontId="84" type="noConversion"/>
  <dataValidations count="2">
    <dataValidation type="list" allowBlank="1" showInputMessage="1" showErrorMessage="1" sqref="F4:F53" xr:uid="{00000000-0002-0000-0C00-000000000000}">
      <formula1>"Yes,No"</formula1>
    </dataValidation>
    <dataValidation type="textLength" allowBlank="1" showInputMessage="1" showErrorMessage="1" sqref="C5:D53" xr:uid="{F673FAD5-C931-458F-B519-434BB27DA748}">
      <formula1>0</formula1>
      <formula2>500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B4 B5:B53 C2 D2:F2" numberStoredAsText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3723C06-AC6A-4418-8905-0CC5A2A3B89F}">
            <xm:f>'CSR_08.00'!$D$38="N"</xm:f>
            <x14:dxf>
              <font>
                <color theme="0"/>
              </font>
              <fill>
                <patternFill>
                  <fgColor theme="0"/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A1:F3 A4:B4 E4:F4 A5:F55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0F9FE7E-8F58-4243-B54B-31C517266504}">
          <x14:formula1>
            <xm:f>'Country List'!$A$1:$A$249</xm:f>
          </x14:formula1>
          <xm:sqref>E4:E53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autoPageBreaks="0"/>
  </sheetPr>
  <dimension ref="A1:H204"/>
  <sheetViews>
    <sheetView showGridLines="0" showZeros="0" topLeftCell="D1" zoomScale="70" zoomScaleNormal="70" workbookViewId="0">
      <selection activeCell="H220" sqref="H220"/>
    </sheetView>
  </sheetViews>
  <sheetFormatPr defaultColWidth="7.61328125" defaultRowHeight="13.5"/>
  <cols>
    <col min="1" max="1" width="16.23046875" style="84" bestFit="1" customWidth="1"/>
    <col min="2" max="2" width="10.4609375" style="84" bestFit="1" customWidth="1"/>
    <col min="3" max="3" width="107.15234375" style="12" bestFit="1" customWidth="1"/>
    <col min="4" max="4" width="31.23046875" style="12" bestFit="1" customWidth="1"/>
    <col min="5" max="5" width="44.4609375" style="12" bestFit="1" customWidth="1"/>
    <col min="6" max="6" width="46.765625" style="12" bestFit="1" customWidth="1"/>
    <col min="7" max="7" width="46.765625" style="12" customWidth="1"/>
    <col min="8" max="8" width="31.84375" style="12" customWidth="1"/>
    <col min="9" max="16384" width="7.61328125" style="12"/>
  </cols>
  <sheetData>
    <row r="1" spans="1:8">
      <c r="A1" s="93" t="s">
        <v>223</v>
      </c>
      <c r="B1" s="94" t="s">
        <v>224</v>
      </c>
      <c r="C1" s="42" t="s">
        <v>183</v>
      </c>
      <c r="D1" s="44"/>
    </row>
    <row r="2" spans="1:8">
      <c r="A2" s="95"/>
      <c r="B2" s="96"/>
      <c r="C2" s="42"/>
      <c r="D2" s="44"/>
    </row>
    <row r="3" spans="1:8">
      <c r="A3" s="88"/>
      <c r="B3" s="88"/>
      <c r="C3" s="43" t="s">
        <v>124</v>
      </c>
      <c r="D3" s="43" t="s">
        <v>125</v>
      </c>
      <c r="E3" s="45" t="s">
        <v>126</v>
      </c>
      <c r="F3" s="43" t="s">
        <v>127</v>
      </c>
      <c r="G3" s="47" t="s">
        <v>128</v>
      </c>
      <c r="H3" s="43" t="s">
        <v>129</v>
      </c>
    </row>
    <row r="4" spans="1:8" ht="28">
      <c r="A4" s="88"/>
      <c r="B4" s="97"/>
      <c r="C4" s="8" t="s">
        <v>95</v>
      </c>
      <c r="D4" s="8" t="s">
        <v>521</v>
      </c>
      <c r="E4" s="46" t="s">
        <v>184</v>
      </c>
      <c r="F4" s="48" t="s">
        <v>523</v>
      </c>
      <c r="G4" s="48" t="s">
        <v>524</v>
      </c>
      <c r="H4" s="8" t="s">
        <v>520</v>
      </c>
    </row>
    <row r="5" spans="1:8" ht="14.5">
      <c r="A5" s="90">
        <v>112</v>
      </c>
      <c r="B5" s="43" t="s">
        <v>124</v>
      </c>
      <c r="C5" s="159"/>
      <c r="D5" s="159"/>
      <c r="E5" s="167"/>
      <c r="F5" s="159"/>
      <c r="G5" s="159"/>
      <c r="H5" s="260" t="str">
        <f xml:space="preserve"> IF(AND(E5="",F5="",G5=""),"",SUM(E5:G5))</f>
        <v/>
      </c>
    </row>
    <row r="6" spans="1:8" ht="14.5">
      <c r="A6" s="90">
        <v>112</v>
      </c>
      <c r="B6" s="43" t="s">
        <v>125</v>
      </c>
      <c r="C6" s="159"/>
      <c r="D6" s="159"/>
      <c r="E6" s="167"/>
      <c r="F6" s="159"/>
      <c r="G6" s="159"/>
      <c r="H6" s="260" t="str">
        <f t="shared" ref="H6:H69" si="0" xml:space="preserve"> IF(AND(E6="",F6="",G6=""),"",SUM(E6:G6))</f>
        <v/>
      </c>
    </row>
    <row r="7" spans="1:8" ht="14.5">
      <c r="A7" s="90">
        <v>112</v>
      </c>
      <c r="B7" s="43" t="s">
        <v>126</v>
      </c>
      <c r="C7" s="159"/>
      <c r="D7" s="159"/>
      <c r="E7" s="167"/>
      <c r="F7" s="159"/>
      <c r="G7" s="159"/>
      <c r="H7" s="260" t="str">
        <f t="shared" si="0"/>
        <v/>
      </c>
    </row>
    <row r="8" spans="1:8" ht="14.5">
      <c r="A8" s="90">
        <v>112</v>
      </c>
      <c r="B8" s="43" t="s">
        <v>127</v>
      </c>
      <c r="C8" s="159"/>
      <c r="D8" s="159"/>
      <c r="E8" s="167"/>
      <c r="F8" s="159"/>
      <c r="G8" s="159"/>
      <c r="H8" s="260" t="str">
        <f t="shared" si="0"/>
        <v/>
      </c>
    </row>
    <row r="9" spans="1:8" ht="14.5">
      <c r="A9" s="90">
        <v>112</v>
      </c>
      <c r="B9" s="43" t="s">
        <v>128</v>
      </c>
      <c r="C9" s="159"/>
      <c r="D9" s="159"/>
      <c r="E9" s="167"/>
      <c r="F9" s="159"/>
      <c r="G9" s="159"/>
      <c r="H9" s="260" t="str">
        <f t="shared" si="0"/>
        <v/>
      </c>
    </row>
    <row r="10" spans="1:8" ht="14.5">
      <c r="A10" s="90">
        <v>112</v>
      </c>
      <c r="B10" s="43" t="s">
        <v>129</v>
      </c>
      <c r="C10" s="159"/>
      <c r="D10" s="159"/>
      <c r="E10" s="167"/>
      <c r="F10" s="159"/>
      <c r="G10" s="159"/>
      <c r="H10" s="260" t="str">
        <f t="shared" si="0"/>
        <v/>
      </c>
    </row>
    <row r="11" spans="1:8" ht="14.5">
      <c r="A11" s="90">
        <v>112</v>
      </c>
      <c r="B11" s="43" t="s">
        <v>130</v>
      </c>
      <c r="C11" s="159"/>
      <c r="D11" s="159"/>
      <c r="E11" s="167"/>
      <c r="F11" s="159"/>
      <c r="G11" s="159"/>
      <c r="H11" s="260" t="str">
        <f t="shared" si="0"/>
        <v/>
      </c>
    </row>
    <row r="12" spans="1:8" ht="14.5">
      <c r="A12" s="90">
        <v>112</v>
      </c>
      <c r="B12" s="43" t="s">
        <v>131</v>
      </c>
      <c r="C12" s="159"/>
      <c r="D12" s="159"/>
      <c r="E12" s="167"/>
      <c r="F12" s="159"/>
      <c r="G12" s="159"/>
      <c r="H12" s="260" t="str">
        <f t="shared" si="0"/>
        <v/>
      </c>
    </row>
    <row r="13" spans="1:8" ht="14.5">
      <c r="A13" s="90">
        <v>112</v>
      </c>
      <c r="B13" s="43" t="s">
        <v>132</v>
      </c>
      <c r="C13" s="159"/>
      <c r="D13" s="159"/>
      <c r="E13" s="167"/>
      <c r="F13" s="159"/>
      <c r="G13" s="159"/>
      <c r="H13" s="260" t="str">
        <f t="shared" si="0"/>
        <v/>
      </c>
    </row>
    <row r="14" spans="1:8" ht="14.5">
      <c r="A14" s="90">
        <v>112</v>
      </c>
      <c r="B14" s="43" t="s">
        <v>133</v>
      </c>
      <c r="C14" s="159"/>
      <c r="D14" s="159"/>
      <c r="E14" s="167"/>
      <c r="F14" s="159"/>
      <c r="G14" s="159"/>
      <c r="H14" s="260" t="str">
        <f t="shared" si="0"/>
        <v/>
      </c>
    </row>
    <row r="15" spans="1:8" ht="14.5">
      <c r="A15" s="90">
        <v>112</v>
      </c>
      <c r="B15" s="43" t="s">
        <v>134</v>
      </c>
      <c r="C15" s="159"/>
      <c r="D15" s="159"/>
      <c r="E15" s="167"/>
      <c r="F15" s="159"/>
      <c r="G15" s="159"/>
      <c r="H15" s="260" t="str">
        <f t="shared" si="0"/>
        <v/>
      </c>
    </row>
    <row r="16" spans="1:8" ht="14.5">
      <c r="A16" s="90">
        <v>112</v>
      </c>
      <c r="B16" s="43" t="s">
        <v>135</v>
      </c>
      <c r="C16" s="159"/>
      <c r="D16" s="159"/>
      <c r="E16" s="167"/>
      <c r="F16" s="159"/>
      <c r="G16" s="159"/>
      <c r="H16" s="260" t="str">
        <f t="shared" si="0"/>
        <v/>
      </c>
    </row>
    <row r="17" spans="1:8" ht="14.5">
      <c r="A17" s="90">
        <v>112</v>
      </c>
      <c r="B17" s="43" t="s">
        <v>136</v>
      </c>
      <c r="C17" s="159"/>
      <c r="D17" s="159"/>
      <c r="E17" s="167"/>
      <c r="F17" s="159"/>
      <c r="G17" s="159"/>
      <c r="H17" s="260" t="str">
        <f t="shared" si="0"/>
        <v/>
      </c>
    </row>
    <row r="18" spans="1:8" ht="14.5">
      <c r="A18" s="90">
        <v>112</v>
      </c>
      <c r="B18" s="43" t="s">
        <v>137</v>
      </c>
      <c r="C18" s="159"/>
      <c r="D18" s="159"/>
      <c r="E18" s="167"/>
      <c r="F18" s="159"/>
      <c r="G18" s="159"/>
      <c r="H18" s="260" t="str">
        <f t="shared" si="0"/>
        <v/>
      </c>
    </row>
    <row r="19" spans="1:8" ht="14.5">
      <c r="A19" s="90">
        <v>112</v>
      </c>
      <c r="B19" s="43" t="s">
        <v>140</v>
      </c>
      <c r="C19" s="159"/>
      <c r="D19" s="159"/>
      <c r="E19" s="167"/>
      <c r="F19" s="159"/>
      <c r="G19" s="159"/>
      <c r="H19" s="260" t="str">
        <f t="shared" si="0"/>
        <v/>
      </c>
    </row>
    <row r="20" spans="1:8" ht="14.5">
      <c r="A20" s="90">
        <v>112</v>
      </c>
      <c r="B20" s="43" t="s">
        <v>141</v>
      </c>
      <c r="C20" s="159"/>
      <c r="D20" s="159"/>
      <c r="E20" s="167"/>
      <c r="F20" s="159"/>
      <c r="G20" s="159"/>
      <c r="H20" s="260" t="str">
        <f t="shared" si="0"/>
        <v/>
      </c>
    </row>
    <row r="21" spans="1:8" ht="14.5">
      <c r="A21" s="90">
        <v>112</v>
      </c>
      <c r="B21" s="43" t="s">
        <v>142</v>
      </c>
      <c r="C21" s="159"/>
      <c r="D21" s="159"/>
      <c r="E21" s="167"/>
      <c r="F21" s="159"/>
      <c r="G21" s="159"/>
      <c r="H21" s="260" t="str">
        <f t="shared" si="0"/>
        <v/>
      </c>
    </row>
    <row r="22" spans="1:8" ht="14.5">
      <c r="A22" s="90">
        <v>112</v>
      </c>
      <c r="B22" s="43" t="s">
        <v>143</v>
      </c>
      <c r="C22" s="159"/>
      <c r="D22" s="159"/>
      <c r="E22" s="167"/>
      <c r="F22" s="159"/>
      <c r="G22" s="159"/>
      <c r="H22" s="260" t="str">
        <f t="shared" si="0"/>
        <v/>
      </c>
    </row>
    <row r="23" spans="1:8" ht="14.5">
      <c r="A23" s="90">
        <v>112</v>
      </c>
      <c r="B23" s="43" t="s">
        <v>146</v>
      </c>
      <c r="C23" s="159"/>
      <c r="D23" s="159"/>
      <c r="E23" s="167"/>
      <c r="F23" s="159"/>
      <c r="G23" s="159"/>
      <c r="H23" s="260" t="str">
        <f t="shared" si="0"/>
        <v/>
      </c>
    </row>
    <row r="24" spans="1:8" ht="14.5">
      <c r="A24" s="90">
        <v>112</v>
      </c>
      <c r="B24" s="43" t="s">
        <v>144</v>
      </c>
      <c r="C24" s="159"/>
      <c r="D24" s="159"/>
      <c r="E24" s="167"/>
      <c r="F24" s="159"/>
      <c r="G24" s="159"/>
      <c r="H24" s="260" t="str">
        <f t="shared" si="0"/>
        <v/>
      </c>
    </row>
    <row r="25" spans="1:8" ht="14.5">
      <c r="A25" s="90">
        <v>112</v>
      </c>
      <c r="B25" s="43" t="s">
        <v>147</v>
      </c>
      <c r="C25" s="159"/>
      <c r="D25" s="159"/>
      <c r="E25" s="167"/>
      <c r="F25" s="159"/>
      <c r="G25" s="159"/>
      <c r="H25" s="260" t="str">
        <f t="shared" si="0"/>
        <v/>
      </c>
    </row>
    <row r="26" spans="1:8" ht="14.5">
      <c r="A26" s="90">
        <v>112</v>
      </c>
      <c r="B26" s="43" t="s">
        <v>145</v>
      </c>
      <c r="C26" s="159"/>
      <c r="D26" s="159"/>
      <c r="E26" s="167"/>
      <c r="F26" s="159"/>
      <c r="G26" s="159"/>
      <c r="H26" s="260" t="str">
        <f t="shared" si="0"/>
        <v/>
      </c>
    </row>
    <row r="27" spans="1:8" ht="14.5">
      <c r="A27" s="90">
        <v>112</v>
      </c>
      <c r="B27" s="43" t="s">
        <v>148</v>
      </c>
      <c r="C27" s="159"/>
      <c r="D27" s="159"/>
      <c r="E27" s="167"/>
      <c r="F27" s="159"/>
      <c r="G27" s="159"/>
      <c r="H27" s="260" t="str">
        <f t="shared" si="0"/>
        <v/>
      </c>
    </row>
    <row r="28" spans="1:8" ht="14.5">
      <c r="A28" s="90">
        <v>112</v>
      </c>
      <c r="B28" s="43" t="s">
        <v>149</v>
      </c>
      <c r="C28" s="159"/>
      <c r="D28" s="159"/>
      <c r="E28" s="167"/>
      <c r="F28" s="159"/>
      <c r="G28" s="159"/>
      <c r="H28" s="260" t="str">
        <f t="shared" si="0"/>
        <v/>
      </c>
    </row>
    <row r="29" spans="1:8" ht="14.5">
      <c r="A29" s="90">
        <v>112</v>
      </c>
      <c r="B29" s="43" t="s">
        <v>150</v>
      </c>
      <c r="C29" s="159"/>
      <c r="D29" s="159"/>
      <c r="E29" s="167"/>
      <c r="F29" s="159"/>
      <c r="G29" s="159"/>
      <c r="H29" s="260" t="str">
        <f t="shared" si="0"/>
        <v/>
      </c>
    </row>
    <row r="30" spans="1:8" ht="14.5">
      <c r="A30" s="90">
        <v>112</v>
      </c>
      <c r="B30" s="43" t="s">
        <v>151</v>
      </c>
      <c r="C30" s="159"/>
      <c r="D30" s="159"/>
      <c r="E30" s="167"/>
      <c r="F30" s="159"/>
      <c r="G30" s="159"/>
      <c r="H30" s="260" t="str">
        <f t="shared" si="0"/>
        <v/>
      </c>
    </row>
    <row r="31" spans="1:8" ht="14.5">
      <c r="A31" s="90">
        <v>112</v>
      </c>
      <c r="B31" s="43" t="s">
        <v>152</v>
      </c>
      <c r="C31" s="159"/>
      <c r="D31" s="159"/>
      <c r="E31" s="167"/>
      <c r="F31" s="159"/>
      <c r="G31" s="159"/>
      <c r="H31" s="260" t="str">
        <f t="shared" si="0"/>
        <v/>
      </c>
    </row>
    <row r="32" spans="1:8" ht="14.5">
      <c r="A32" s="90">
        <v>112</v>
      </c>
      <c r="B32" s="43" t="s">
        <v>153</v>
      </c>
      <c r="C32" s="159"/>
      <c r="D32" s="159"/>
      <c r="E32" s="167"/>
      <c r="F32" s="159"/>
      <c r="G32" s="159"/>
      <c r="H32" s="260" t="str">
        <f t="shared" si="0"/>
        <v/>
      </c>
    </row>
    <row r="33" spans="1:8" ht="14.5">
      <c r="A33" s="90">
        <v>112</v>
      </c>
      <c r="B33" s="43" t="s">
        <v>161</v>
      </c>
      <c r="C33" s="159"/>
      <c r="D33" s="159"/>
      <c r="E33" s="167"/>
      <c r="F33" s="159"/>
      <c r="G33" s="159"/>
      <c r="H33" s="260" t="str">
        <f t="shared" si="0"/>
        <v/>
      </c>
    </row>
    <row r="34" spans="1:8" ht="14.5">
      <c r="A34" s="90">
        <v>112</v>
      </c>
      <c r="B34" s="43" t="s">
        <v>162</v>
      </c>
      <c r="C34" s="159"/>
      <c r="D34" s="159"/>
      <c r="E34" s="167"/>
      <c r="F34" s="159"/>
      <c r="G34" s="159"/>
      <c r="H34" s="260" t="str">
        <f t="shared" si="0"/>
        <v/>
      </c>
    </row>
    <row r="35" spans="1:8" ht="14.5">
      <c r="A35" s="90">
        <v>112</v>
      </c>
      <c r="B35" s="43" t="s">
        <v>163</v>
      </c>
      <c r="C35" s="159"/>
      <c r="D35" s="159"/>
      <c r="E35" s="167"/>
      <c r="F35" s="159"/>
      <c r="G35" s="159"/>
      <c r="H35" s="260" t="str">
        <f t="shared" si="0"/>
        <v/>
      </c>
    </row>
    <row r="36" spans="1:8" ht="14.5">
      <c r="A36" s="90">
        <v>112</v>
      </c>
      <c r="B36" s="43" t="s">
        <v>164</v>
      </c>
      <c r="C36" s="159"/>
      <c r="D36" s="159"/>
      <c r="E36" s="167"/>
      <c r="F36" s="159"/>
      <c r="G36" s="159"/>
      <c r="H36" s="260" t="str">
        <f t="shared" si="0"/>
        <v/>
      </c>
    </row>
    <row r="37" spans="1:8" ht="14.5">
      <c r="A37" s="90">
        <v>112</v>
      </c>
      <c r="B37" s="43" t="s">
        <v>165</v>
      </c>
      <c r="C37" s="159"/>
      <c r="D37" s="159"/>
      <c r="E37" s="167"/>
      <c r="F37" s="159"/>
      <c r="G37" s="159"/>
      <c r="H37" s="260" t="str">
        <f t="shared" si="0"/>
        <v/>
      </c>
    </row>
    <row r="38" spans="1:8" ht="14.5">
      <c r="A38" s="90">
        <v>112</v>
      </c>
      <c r="B38" s="43" t="s">
        <v>166</v>
      </c>
      <c r="C38" s="159"/>
      <c r="D38" s="159"/>
      <c r="E38" s="167"/>
      <c r="F38" s="159"/>
      <c r="G38" s="159"/>
      <c r="H38" s="260" t="str">
        <f t="shared" si="0"/>
        <v/>
      </c>
    </row>
    <row r="39" spans="1:8" ht="14.5">
      <c r="A39" s="90">
        <v>112</v>
      </c>
      <c r="B39" s="43" t="s">
        <v>167</v>
      </c>
      <c r="C39" s="159"/>
      <c r="D39" s="159"/>
      <c r="E39" s="167"/>
      <c r="F39" s="159"/>
      <c r="G39" s="159"/>
      <c r="H39" s="260" t="str">
        <f t="shared" si="0"/>
        <v/>
      </c>
    </row>
    <row r="40" spans="1:8" ht="14.5">
      <c r="A40" s="90">
        <v>112</v>
      </c>
      <c r="B40" s="43" t="s">
        <v>168</v>
      </c>
      <c r="C40" s="159"/>
      <c r="D40" s="159"/>
      <c r="E40" s="167"/>
      <c r="F40" s="159"/>
      <c r="G40" s="159"/>
      <c r="H40" s="260" t="str">
        <f t="shared" si="0"/>
        <v/>
      </c>
    </row>
    <row r="41" spans="1:8" ht="14.5">
      <c r="A41" s="90">
        <v>112</v>
      </c>
      <c r="B41" s="43" t="s">
        <v>169</v>
      </c>
      <c r="C41" s="159"/>
      <c r="D41" s="159"/>
      <c r="E41" s="167"/>
      <c r="F41" s="159"/>
      <c r="G41" s="159"/>
      <c r="H41" s="260" t="str">
        <f t="shared" si="0"/>
        <v/>
      </c>
    </row>
    <row r="42" spans="1:8" ht="14.5">
      <c r="A42" s="90">
        <v>112</v>
      </c>
      <c r="B42" s="43" t="s">
        <v>170</v>
      </c>
      <c r="C42" s="159"/>
      <c r="D42" s="159"/>
      <c r="E42" s="167"/>
      <c r="F42" s="159"/>
      <c r="G42" s="159"/>
      <c r="H42" s="260" t="str">
        <f t="shared" si="0"/>
        <v/>
      </c>
    </row>
    <row r="43" spans="1:8" ht="14.5">
      <c r="A43" s="90">
        <v>112</v>
      </c>
      <c r="B43" s="43" t="s">
        <v>171</v>
      </c>
      <c r="C43" s="159"/>
      <c r="D43" s="159"/>
      <c r="E43" s="167"/>
      <c r="F43" s="159"/>
      <c r="G43" s="159"/>
      <c r="H43" s="260" t="str">
        <f t="shared" si="0"/>
        <v/>
      </c>
    </row>
    <row r="44" spans="1:8" ht="14.5">
      <c r="A44" s="90">
        <v>112</v>
      </c>
      <c r="B44" s="43" t="s">
        <v>172</v>
      </c>
      <c r="C44" s="159"/>
      <c r="D44" s="159"/>
      <c r="E44" s="167"/>
      <c r="F44" s="159"/>
      <c r="G44" s="159"/>
      <c r="H44" s="260" t="str">
        <f t="shared" si="0"/>
        <v/>
      </c>
    </row>
    <row r="45" spans="1:8" ht="14.5">
      <c r="A45" s="90">
        <v>112</v>
      </c>
      <c r="B45" s="43" t="s">
        <v>173</v>
      </c>
      <c r="C45" s="159"/>
      <c r="D45" s="159"/>
      <c r="E45" s="167"/>
      <c r="F45" s="159"/>
      <c r="G45" s="159"/>
      <c r="H45" s="260" t="str">
        <f t="shared" si="0"/>
        <v/>
      </c>
    </row>
    <row r="46" spans="1:8" ht="14.5">
      <c r="A46" s="90">
        <v>112</v>
      </c>
      <c r="B46" s="43" t="s">
        <v>174</v>
      </c>
      <c r="C46" s="159"/>
      <c r="D46" s="159"/>
      <c r="E46" s="167"/>
      <c r="F46" s="159"/>
      <c r="G46" s="159"/>
      <c r="H46" s="260" t="str">
        <f t="shared" si="0"/>
        <v/>
      </c>
    </row>
    <row r="47" spans="1:8" ht="14.5">
      <c r="A47" s="90">
        <v>112</v>
      </c>
      <c r="B47" s="43" t="s">
        <v>175</v>
      </c>
      <c r="C47" s="159"/>
      <c r="D47" s="159"/>
      <c r="E47" s="167"/>
      <c r="F47" s="159"/>
      <c r="G47" s="159"/>
      <c r="H47" s="260" t="str">
        <f t="shared" si="0"/>
        <v/>
      </c>
    </row>
    <row r="48" spans="1:8" ht="14.5">
      <c r="A48" s="90">
        <v>112</v>
      </c>
      <c r="B48" s="43" t="s">
        <v>176</v>
      </c>
      <c r="C48" s="159"/>
      <c r="D48" s="159"/>
      <c r="E48" s="167"/>
      <c r="F48" s="159"/>
      <c r="G48" s="159"/>
      <c r="H48" s="260" t="str">
        <f t="shared" si="0"/>
        <v/>
      </c>
    </row>
    <row r="49" spans="1:8" ht="14.5">
      <c r="A49" s="90">
        <v>112</v>
      </c>
      <c r="B49" s="43" t="s">
        <v>177</v>
      </c>
      <c r="C49" s="159"/>
      <c r="D49" s="159"/>
      <c r="E49" s="167"/>
      <c r="F49" s="159"/>
      <c r="G49" s="159"/>
      <c r="H49" s="260" t="str">
        <f t="shared" si="0"/>
        <v/>
      </c>
    </row>
    <row r="50" spans="1:8" ht="14.5">
      <c r="A50" s="90">
        <v>112</v>
      </c>
      <c r="B50" s="43" t="s">
        <v>178</v>
      </c>
      <c r="C50" s="159"/>
      <c r="D50" s="159"/>
      <c r="E50" s="167"/>
      <c r="F50" s="159"/>
      <c r="G50" s="159"/>
      <c r="H50" s="260" t="str">
        <f t="shared" si="0"/>
        <v/>
      </c>
    </row>
    <row r="51" spans="1:8" ht="14.5">
      <c r="A51" s="90">
        <v>112</v>
      </c>
      <c r="B51" s="43" t="s">
        <v>179</v>
      </c>
      <c r="C51" s="159"/>
      <c r="D51" s="159"/>
      <c r="E51" s="167"/>
      <c r="F51" s="159"/>
      <c r="G51" s="159"/>
      <c r="H51" s="260" t="str">
        <f t="shared" si="0"/>
        <v/>
      </c>
    </row>
    <row r="52" spans="1:8" ht="14.5">
      <c r="A52" s="90">
        <v>112</v>
      </c>
      <c r="B52" s="43" t="s">
        <v>180</v>
      </c>
      <c r="C52" s="159"/>
      <c r="D52" s="159"/>
      <c r="E52" s="167"/>
      <c r="F52" s="159"/>
      <c r="G52" s="159"/>
      <c r="H52" s="260" t="str">
        <f t="shared" si="0"/>
        <v/>
      </c>
    </row>
    <row r="53" spans="1:8" ht="14.5">
      <c r="A53" s="90">
        <v>112</v>
      </c>
      <c r="B53" s="43" t="s">
        <v>181</v>
      </c>
      <c r="C53" s="159"/>
      <c r="D53" s="159"/>
      <c r="E53" s="167"/>
      <c r="F53" s="159"/>
      <c r="G53" s="159"/>
      <c r="H53" s="260" t="str">
        <f t="shared" si="0"/>
        <v/>
      </c>
    </row>
    <row r="54" spans="1:8" ht="14.5">
      <c r="A54" s="90">
        <v>112</v>
      </c>
      <c r="B54" s="43" t="s">
        <v>182</v>
      </c>
      <c r="C54" s="159"/>
      <c r="D54" s="159"/>
      <c r="E54" s="167"/>
      <c r="F54" s="159"/>
      <c r="G54" s="159"/>
      <c r="H54" s="260" t="str">
        <f t="shared" si="0"/>
        <v/>
      </c>
    </row>
    <row r="55" spans="1:8" ht="14.5">
      <c r="A55" s="90">
        <v>112</v>
      </c>
      <c r="B55" s="43" t="s">
        <v>612</v>
      </c>
      <c r="C55" s="159"/>
      <c r="D55" s="159"/>
      <c r="E55" s="167"/>
      <c r="F55" s="159"/>
      <c r="G55" s="159"/>
      <c r="H55" s="260" t="str">
        <f t="shared" si="0"/>
        <v/>
      </c>
    </row>
    <row r="56" spans="1:8" ht="14.5">
      <c r="A56" s="90">
        <v>112</v>
      </c>
      <c r="B56" s="43" t="s">
        <v>613</v>
      </c>
      <c r="C56" s="159"/>
      <c r="D56" s="159"/>
      <c r="E56" s="167"/>
      <c r="F56" s="159"/>
      <c r="G56" s="159"/>
      <c r="H56" s="260" t="str">
        <f t="shared" si="0"/>
        <v/>
      </c>
    </row>
    <row r="57" spans="1:8" ht="14.5">
      <c r="A57" s="90">
        <v>112</v>
      </c>
      <c r="B57" s="43" t="s">
        <v>614</v>
      </c>
      <c r="C57" s="159"/>
      <c r="D57" s="159"/>
      <c r="E57" s="167"/>
      <c r="F57" s="159"/>
      <c r="G57" s="159"/>
      <c r="H57" s="260" t="str">
        <f t="shared" si="0"/>
        <v/>
      </c>
    </row>
    <row r="58" spans="1:8" ht="14.5">
      <c r="A58" s="90">
        <v>112</v>
      </c>
      <c r="B58" s="43" t="s">
        <v>615</v>
      </c>
      <c r="C58" s="159"/>
      <c r="D58" s="159"/>
      <c r="E58" s="167"/>
      <c r="F58" s="159"/>
      <c r="G58" s="159"/>
      <c r="H58" s="260" t="str">
        <f t="shared" si="0"/>
        <v/>
      </c>
    </row>
    <row r="59" spans="1:8" ht="14.5">
      <c r="A59" s="90">
        <v>112</v>
      </c>
      <c r="B59" s="43" t="s">
        <v>616</v>
      </c>
      <c r="C59" s="159"/>
      <c r="D59" s="159"/>
      <c r="E59" s="167"/>
      <c r="F59" s="159"/>
      <c r="G59" s="159"/>
      <c r="H59" s="260" t="str">
        <f t="shared" si="0"/>
        <v/>
      </c>
    </row>
    <row r="60" spans="1:8" ht="14.5">
      <c r="A60" s="90">
        <v>112</v>
      </c>
      <c r="B60" s="43" t="s">
        <v>617</v>
      </c>
      <c r="C60" s="159"/>
      <c r="D60" s="159"/>
      <c r="E60" s="167"/>
      <c r="F60" s="159"/>
      <c r="G60" s="159"/>
      <c r="H60" s="260" t="str">
        <f t="shared" si="0"/>
        <v/>
      </c>
    </row>
    <row r="61" spans="1:8" ht="14.5">
      <c r="A61" s="90">
        <v>112</v>
      </c>
      <c r="B61" s="43" t="s">
        <v>618</v>
      </c>
      <c r="C61" s="159"/>
      <c r="D61" s="159"/>
      <c r="E61" s="167"/>
      <c r="F61" s="159"/>
      <c r="G61" s="159"/>
      <c r="H61" s="260" t="str">
        <f t="shared" si="0"/>
        <v/>
      </c>
    </row>
    <row r="62" spans="1:8" ht="14.5">
      <c r="A62" s="90">
        <v>112</v>
      </c>
      <c r="B62" s="43" t="s">
        <v>619</v>
      </c>
      <c r="C62" s="159"/>
      <c r="D62" s="159"/>
      <c r="E62" s="167"/>
      <c r="F62" s="159"/>
      <c r="G62" s="159"/>
      <c r="H62" s="260" t="str">
        <f t="shared" si="0"/>
        <v/>
      </c>
    </row>
    <row r="63" spans="1:8" ht="14.5">
      <c r="A63" s="90">
        <v>112</v>
      </c>
      <c r="B63" s="43" t="s">
        <v>620</v>
      </c>
      <c r="C63" s="159"/>
      <c r="D63" s="159"/>
      <c r="E63" s="167"/>
      <c r="F63" s="159"/>
      <c r="G63" s="159"/>
      <c r="H63" s="260" t="str">
        <f t="shared" si="0"/>
        <v/>
      </c>
    </row>
    <row r="64" spans="1:8" ht="14.5">
      <c r="A64" s="90">
        <v>112</v>
      </c>
      <c r="B64" s="43" t="s">
        <v>621</v>
      </c>
      <c r="C64" s="159"/>
      <c r="D64" s="159"/>
      <c r="E64" s="167"/>
      <c r="F64" s="159"/>
      <c r="G64" s="159"/>
      <c r="H64" s="260" t="str">
        <f t="shared" si="0"/>
        <v/>
      </c>
    </row>
    <row r="65" spans="1:8" ht="14.5">
      <c r="A65" s="90">
        <v>112</v>
      </c>
      <c r="B65" s="43" t="s">
        <v>622</v>
      </c>
      <c r="C65" s="159"/>
      <c r="D65" s="159"/>
      <c r="E65" s="167"/>
      <c r="F65" s="159"/>
      <c r="G65" s="159"/>
      <c r="H65" s="260" t="str">
        <f t="shared" si="0"/>
        <v/>
      </c>
    </row>
    <row r="66" spans="1:8" ht="14.5">
      <c r="A66" s="90">
        <v>112</v>
      </c>
      <c r="B66" s="43" t="s">
        <v>623</v>
      </c>
      <c r="C66" s="159"/>
      <c r="D66" s="159"/>
      <c r="E66" s="167"/>
      <c r="F66" s="159"/>
      <c r="G66" s="159"/>
      <c r="H66" s="260" t="str">
        <f t="shared" si="0"/>
        <v/>
      </c>
    </row>
    <row r="67" spans="1:8" ht="14.5">
      <c r="A67" s="90">
        <v>112</v>
      </c>
      <c r="B67" s="43" t="s">
        <v>624</v>
      </c>
      <c r="C67" s="159"/>
      <c r="D67" s="159"/>
      <c r="E67" s="167"/>
      <c r="F67" s="159"/>
      <c r="G67" s="159"/>
      <c r="H67" s="260" t="str">
        <f t="shared" si="0"/>
        <v/>
      </c>
    </row>
    <row r="68" spans="1:8" ht="14.5">
      <c r="A68" s="90">
        <v>112</v>
      </c>
      <c r="B68" s="43" t="s">
        <v>625</v>
      </c>
      <c r="C68" s="159"/>
      <c r="D68" s="159"/>
      <c r="E68" s="167"/>
      <c r="F68" s="159"/>
      <c r="G68" s="159"/>
      <c r="H68" s="260" t="str">
        <f t="shared" si="0"/>
        <v/>
      </c>
    </row>
    <row r="69" spans="1:8" ht="14.5">
      <c r="A69" s="90">
        <v>112</v>
      </c>
      <c r="B69" s="43" t="s">
        <v>626</v>
      </c>
      <c r="C69" s="159"/>
      <c r="D69" s="159"/>
      <c r="E69" s="167"/>
      <c r="F69" s="159"/>
      <c r="G69" s="159"/>
      <c r="H69" s="260" t="str">
        <f t="shared" si="0"/>
        <v/>
      </c>
    </row>
    <row r="70" spans="1:8" ht="14.5">
      <c r="A70" s="90">
        <v>112</v>
      </c>
      <c r="B70" s="43" t="s">
        <v>627</v>
      </c>
      <c r="C70" s="159"/>
      <c r="D70" s="159"/>
      <c r="E70" s="167"/>
      <c r="F70" s="159"/>
      <c r="G70" s="159"/>
      <c r="H70" s="260" t="str">
        <f t="shared" ref="H70:H133" si="1" xml:space="preserve"> IF(AND(E70="",F70="",G70=""),"",SUM(E70:G70))</f>
        <v/>
      </c>
    </row>
    <row r="71" spans="1:8" ht="14.5">
      <c r="A71" s="90">
        <v>112</v>
      </c>
      <c r="B71" s="43" t="s">
        <v>628</v>
      </c>
      <c r="C71" s="159"/>
      <c r="D71" s="159"/>
      <c r="E71" s="167"/>
      <c r="F71" s="159"/>
      <c r="G71" s="159"/>
      <c r="H71" s="260" t="str">
        <f t="shared" si="1"/>
        <v/>
      </c>
    </row>
    <row r="72" spans="1:8" ht="14.5">
      <c r="A72" s="90">
        <v>112</v>
      </c>
      <c r="B72" s="43" t="s">
        <v>629</v>
      </c>
      <c r="C72" s="159"/>
      <c r="D72" s="159"/>
      <c r="E72" s="167"/>
      <c r="F72" s="159"/>
      <c r="G72" s="159"/>
      <c r="H72" s="260" t="str">
        <f t="shared" si="1"/>
        <v/>
      </c>
    </row>
    <row r="73" spans="1:8" ht="14.5">
      <c r="A73" s="90">
        <v>112</v>
      </c>
      <c r="B73" s="43" t="s">
        <v>630</v>
      </c>
      <c r="C73" s="159"/>
      <c r="D73" s="159"/>
      <c r="E73" s="167"/>
      <c r="F73" s="159"/>
      <c r="G73" s="159"/>
      <c r="H73" s="260" t="str">
        <f t="shared" si="1"/>
        <v/>
      </c>
    </row>
    <row r="74" spans="1:8" ht="14.5">
      <c r="A74" s="90">
        <v>112</v>
      </c>
      <c r="B74" s="43" t="s">
        <v>631</v>
      </c>
      <c r="C74" s="159"/>
      <c r="D74" s="159"/>
      <c r="E74" s="167"/>
      <c r="F74" s="159"/>
      <c r="G74" s="159"/>
      <c r="H74" s="260" t="str">
        <f t="shared" si="1"/>
        <v/>
      </c>
    </row>
    <row r="75" spans="1:8" ht="14.5">
      <c r="A75" s="90">
        <v>112</v>
      </c>
      <c r="B75" s="43" t="s">
        <v>632</v>
      </c>
      <c r="C75" s="159"/>
      <c r="D75" s="159"/>
      <c r="E75" s="167"/>
      <c r="F75" s="159"/>
      <c r="G75" s="159"/>
      <c r="H75" s="260" t="str">
        <f t="shared" si="1"/>
        <v/>
      </c>
    </row>
    <row r="76" spans="1:8" ht="14.5">
      <c r="A76" s="90">
        <v>112</v>
      </c>
      <c r="B76" s="43" t="s">
        <v>633</v>
      </c>
      <c r="C76" s="159"/>
      <c r="D76" s="159"/>
      <c r="E76" s="167"/>
      <c r="F76" s="159"/>
      <c r="G76" s="159"/>
      <c r="H76" s="260" t="str">
        <f t="shared" si="1"/>
        <v/>
      </c>
    </row>
    <row r="77" spans="1:8" ht="14.5">
      <c r="A77" s="90">
        <v>112</v>
      </c>
      <c r="B77" s="43" t="s">
        <v>634</v>
      </c>
      <c r="C77" s="159"/>
      <c r="D77" s="159"/>
      <c r="E77" s="167"/>
      <c r="F77" s="159"/>
      <c r="G77" s="159"/>
      <c r="H77" s="260" t="str">
        <f t="shared" si="1"/>
        <v/>
      </c>
    </row>
    <row r="78" spans="1:8" ht="14.5">
      <c r="A78" s="90">
        <v>112</v>
      </c>
      <c r="B78" s="43" t="s">
        <v>635</v>
      </c>
      <c r="C78" s="159"/>
      <c r="D78" s="159"/>
      <c r="E78" s="167"/>
      <c r="F78" s="159"/>
      <c r="G78" s="159"/>
      <c r="H78" s="260" t="str">
        <f t="shared" si="1"/>
        <v/>
      </c>
    </row>
    <row r="79" spans="1:8" ht="14.5">
      <c r="A79" s="90">
        <v>112</v>
      </c>
      <c r="B79" s="43" t="s">
        <v>636</v>
      </c>
      <c r="C79" s="159"/>
      <c r="D79" s="159"/>
      <c r="E79" s="167"/>
      <c r="F79" s="159"/>
      <c r="G79" s="159"/>
      <c r="H79" s="260" t="str">
        <f t="shared" si="1"/>
        <v/>
      </c>
    </row>
    <row r="80" spans="1:8" ht="14.5">
      <c r="A80" s="90">
        <v>112</v>
      </c>
      <c r="B80" s="43" t="s">
        <v>637</v>
      </c>
      <c r="C80" s="159"/>
      <c r="D80" s="159"/>
      <c r="E80" s="167"/>
      <c r="F80" s="159"/>
      <c r="G80" s="159"/>
      <c r="H80" s="260" t="str">
        <f t="shared" si="1"/>
        <v/>
      </c>
    </row>
    <row r="81" spans="1:8" ht="14.5">
      <c r="A81" s="90">
        <v>112</v>
      </c>
      <c r="B81" s="43" t="s">
        <v>638</v>
      </c>
      <c r="C81" s="159"/>
      <c r="D81" s="159"/>
      <c r="E81" s="167"/>
      <c r="F81" s="159"/>
      <c r="G81" s="159"/>
      <c r="H81" s="260" t="str">
        <f t="shared" si="1"/>
        <v/>
      </c>
    </row>
    <row r="82" spans="1:8" ht="14.5">
      <c r="A82" s="90">
        <v>112</v>
      </c>
      <c r="B82" s="43" t="s">
        <v>639</v>
      </c>
      <c r="C82" s="159"/>
      <c r="D82" s="159"/>
      <c r="E82" s="167"/>
      <c r="F82" s="159"/>
      <c r="G82" s="159"/>
      <c r="H82" s="260" t="str">
        <f t="shared" si="1"/>
        <v/>
      </c>
    </row>
    <row r="83" spans="1:8" ht="14.5">
      <c r="A83" s="90">
        <v>112</v>
      </c>
      <c r="B83" s="43" t="s">
        <v>640</v>
      </c>
      <c r="C83" s="159"/>
      <c r="D83" s="159"/>
      <c r="E83" s="167"/>
      <c r="F83" s="159"/>
      <c r="G83" s="159"/>
      <c r="H83" s="260" t="str">
        <f t="shared" si="1"/>
        <v/>
      </c>
    </row>
    <row r="84" spans="1:8" ht="14.5">
      <c r="A84" s="90">
        <v>112</v>
      </c>
      <c r="B84" s="43" t="s">
        <v>641</v>
      </c>
      <c r="C84" s="159"/>
      <c r="D84" s="159"/>
      <c r="E84" s="167"/>
      <c r="F84" s="159"/>
      <c r="G84" s="159"/>
      <c r="H84" s="260" t="str">
        <f t="shared" si="1"/>
        <v/>
      </c>
    </row>
    <row r="85" spans="1:8" ht="14.5">
      <c r="A85" s="90">
        <v>112</v>
      </c>
      <c r="B85" s="43" t="s">
        <v>642</v>
      </c>
      <c r="C85" s="159"/>
      <c r="D85" s="159"/>
      <c r="E85" s="167"/>
      <c r="F85" s="159"/>
      <c r="G85" s="159"/>
      <c r="H85" s="260" t="str">
        <f t="shared" si="1"/>
        <v/>
      </c>
    </row>
    <row r="86" spans="1:8" ht="14.5">
      <c r="A86" s="90">
        <v>112</v>
      </c>
      <c r="B86" s="43" t="s">
        <v>643</v>
      </c>
      <c r="C86" s="159"/>
      <c r="D86" s="159"/>
      <c r="E86" s="167"/>
      <c r="F86" s="159"/>
      <c r="G86" s="159"/>
      <c r="H86" s="260" t="str">
        <f t="shared" si="1"/>
        <v/>
      </c>
    </row>
    <row r="87" spans="1:8" ht="14.5">
      <c r="A87" s="90">
        <v>112</v>
      </c>
      <c r="B87" s="43" t="s">
        <v>644</v>
      </c>
      <c r="C87" s="159"/>
      <c r="D87" s="159"/>
      <c r="E87" s="167"/>
      <c r="F87" s="159"/>
      <c r="G87" s="159"/>
      <c r="H87" s="260" t="str">
        <f t="shared" si="1"/>
        <v/>
      </c>
    </row>
    <row r="88" spans="1:8" ht="14.5">
      <c r="A88" s="90">
        <v>112</v>
      </c>
      <c r="B88" s="43" t="s">
        <v>645</v>
      </c>
      <c r="C88" s="159"/>
      <c r="D88" s="159"/>
      <c r="E88" s="167"/>
      <c r="F88" s="159"/>
      <c r="G88" s="159"/>
      <c r="H88" s="260" t="str">
        <f t="shared" si="1"/>
        <v/>
      </c>
    </row>
    <row r="89" spans="1:8" ht="14.5">
      <c r="A89" s="90">
        <v>112</v>
      </c>
      <c r="B89" s="43" t="s">
        <v>646</v>
      </c>
      <c r="C89" s="159"/>
      <c r="D89" s="159"/>
      <c r="E89" s="167"/>
      <c r="F89" s="159"/>
      <c r="G89" s="159"/>
      <c r="H89" s="260" t="str">
        <f t="shared" si="1"/>
        <v/>
      </c>
    </row>
    <row r="90" spans="1:8" ht="14.5">
      <c r="A90" s="90">
        <v>112</v>
      </c>
      <c r="B90" s="43" t="s">
        <v>647</v>
      </c>
      <c r="C90" s="159"/>
      <c r="D90" s="159"/>
      <c r="E90" s="167"/>
      <c r="F90" s="159"/>
      <c r="G90" s="159"/>
      <c r="H90" s="260" t="str">
        <f t="shared" si="1"/>
        <v/>
      </c>
    </row>
    <row r="91" spans="1:8" ht="14.5">
      <c r="A91" s="90">
        <v>112</v>
      </c>
      <c r="B91" s="43" t="s">
        <v>648</v>
      </c>
      <c r="C91" s="159"/>
      <c r="D91" s="159"/>
      <c r="E91" s="167"/>
      <c r="F91" s="159"/>
      <c r="G91" s="159"/>
      <c r="H91" s="260" t="str">
        <f t="shared" si="1"/>
        <v/>
      </c>
    </row>
    <row r="92" spans="1:8" ht="14.5">
      <c r="A92" s="90">
        <v>112</v>
      </c>
      <c r="B92" s="43" t="s">
        <v>649</v>
      </c>
      <c r="C92" s="159"/>
      <c r="D92" s="159"/>
      <c r="E92" s="167"/>
      <c r="F92" s="159"/>
      <c r="G92" s="159"/>
      <c r="H92" s="260" t="str">
        <f t="shared" si="1"/>
        <v/>
      </c>
    </row>
    <row r="93" spans="1:8" ht="14.5">
      <c r="A93" s="90">
        <v>112</v>
      </c>
      <c r="B93" s="43" t="s">
        <v>650</v>
      </c>
      <c r="C93" s="159"/>
      <c r="D93" s="159"/>
      <c r="E93" s="167"/>
      <c r="F93" s="159"/>
      <c r="G93" s="159"/>
      <c r="H93" s="260" t="str">
        <f t="shared" si="1"/>
        <v/>
      </c>
    </row>
    <row r="94" spans="1:8" ht="14.5">
      <c r="A94" s="90">
        <v>112</v>
      </c>
      <c r="B94" s="43" t="s">
        <v>651</v>
      </c>
      <c r="C94" s="159"/>
      <c r="D94" s="159"/>
      <c r="E94" s="167"/>
      <c r="F94" s="159"/>
      <c r="G94" s="159"/>
      <c r="H94" s="260" t="str">
        <f t="shared" si="1"/>
        <v/>
      </c>
    </row>
    <row r="95" spans="1:8" ht="14.5">
      <c r="A95" s="90">
        <v>112</v>
      </c>
      <c r="B95" s="43" t="s">
        <v>652</v>
      </c>
      <c r="C95" s="159"/>
      <c r="D95" s="159"/>
      <c r="E95" s="167"/>
      <c r="F95" s="159"/>
      <c r="G95" s="159"/>
      <c r="H95" s="260" t="str">
        <f t="shared" si="1"/>
        <v/>
      </c>
    </row>
    <row r="96" spans="1:8" ht="14.5">
      <c r="A96" s="90">
        <v>112</v>
      </c>
      <c r="B96" s="43" t="s">
        <v>653</v>
      </c>
      <c r="C96" s="159"/>
      <c r="D96" s="159"/>
      <c r="E96" s="167"/>
      <c r="F96" s="159"/>
      <c r="G96" s="159"/>
      <c r="H96" s="260" t="str">
        <f t="shared" si="1"/>
        <v/>
      </c>
    </row>
    <row r="97" spans="1:8" ht="14.5">
      <c r="A97" s="90">
        <v>112</v>
      </c>
      <c r="B97" s="43" t="s">
        <v>654</v>
      </c>
      <c r="C97" s="159"/>
      <c r="D97" s="159"/>
      <c r="E97" s="167"/>
      <c r="F97" s="159"/>
      <c r="G97" s="159"/>
      <c r="H97" s="260" t="str">
        <f t="shared" si="1"/>
        <v/>
      </c>
    </row>
    <row r="98" spans="1:8" ht="14.5">
      <c r="A98" s="90">
        <v>112</v>
      </c>
      <c r="B98" s="43" t="s">
        <v>655</v>
      </c>
      <c r="C98" s="159"/>
      <c r="D98" s="159"/>
      <c r="E98" s="167"/>
      <c r="F98" s="159"/>
      <c r="G98" s="159"/>
      <c r="H98" s="260" t="str">
        <f t="shared" si="1"/>
        <v/>
      </c>
    </row>
    <row r="99" spans="1:8" ht="14.5">
      <c r="A99" s="90">
        <v>112</v>
      </c>
      <c r="B99" s="43" t="s">
        <v>656</v>
      </c>
      <c r="C99" s="159"/>
      <c r="D99" s="159"/>
      <c r="E99" s="167"/>
      <c r="F99" s="159"/>
      <c r="G99" s="159"/>
      <c r="H99" s="260" t="str">
        <f t="shared" si="1"/>
        <v/>
      </c>
    </row>
    <row r="100" spans="1:8" ht="14.5">
      <c r="A100" s="90">
        <v>112</v>
      </c>
      <c r="B100" s="43" t="s">
        <v>657</v>
      </c>
      <c r="C100" s="159"/>
      <c r="D100" s="159"/>
      <c r="E100" s="167"/>
      <c r="F100" s="159"/>
      <c r="G100" s="159"/>
      <c r="H100" s="260" t="str">
        <f t="shared" si="1"/>
        <v/>
      </c>
    </row>
    <row r="101" spans="1:8" ht="14.5">
      <c r="A101" s="90">
        <v>112</v>
      </c>
      <c r="B101" s="43" t="s">
        <v>658</v>
      </c>
      <c r="C101" s="159"/>
      <c r="D101" s="159"/>
      <c r="E101" s="167"/>
      <c r="F101" s="159"/>
      <c r="G101" s="159"/>
      <c r="H101" s="260" t="str">
        <f t="shared" si="1"/>
        <v/>
      </c>
    </row>
    <row r="102" spans="1:8" ht="14.5">
      <c r="A102" s="90">
        <v>112</v>
      </c>
      <c r="B102" s="43" t="s">
        <v>659</v>
      </c>
      <c r="C102" s="159"/>
      <c r="D102" s="159"/>
      <c r="E102" s="167"/>
      <c r="F102" s="159"/>
      <c r="G102" s="159"/>
      <c r="H102" s="260" t="str">
        <f t="shared" si="1"/>
        <v/>
      </c>
    </row>
    <row r="103" spans="1:8" ht="14.5">
      <c r="A103" s="90">
        <v>112</v>
      </c>
      <c r="B103" s="43" t="s">
        <v>660</v>
      </c>
      <c r="C103" s="159"/>
      <c r="D103" s="159"/>
      <c r="E103" s="167"/>
      <c r="F103" s="159"/>
      <c r="G103" s="159"/>
      <c r="H103" s="260" t="str">
        <f t="shared" si="1"/>
        <v/>
      </c>
    </row>
    <row r="104" spans="1:8" ht="14.5">
      <c r="A104" s="90">
        <v>112</v>
      </c>
      <c r="B104" s="43" t="s">
        <v>661</v>
      </c>
      <c r="C104" s="159"/>
      <c r="D104" s="159"/>
      <c r="E104" s="167"/>
      <c r="F104" s="159"/>
      <c r="G104" s="159"/>
      <c r="H104" s="260" t="str">
        <f t="shared" si="1"/>
        <v/>
      </c>
    </row>
    <row r="105" spans="1:8" ht="14.5">
      <c r="A105" s="90">
        <v>112</v>
      </c>
      <c r="B105" s="43" t="s">
        <v>662</v>
      </c>
      <c r="C105" s="159"/>
      <c r="D105" s="159"/>
      <c r="E105" s="167"/>
      <c r="F105" s="159"/>
      <c r="G105" s="159"/>
      <c r="H105" s="260" t="str">
        <f t="shared" si="1"/>
        <v/>
      </c>
    </row>
    <row r="106" spans="1:8" ht="14.5">
      <c r="A106" s="90">
        <v>112</v>
      </c>
      <c r="B106" s="43" t="s">
        <v>663</v>
      </c>
      <c r="C106" s="159"/>
      <c r="D106" s="159"/>
      <c r="E106" s="167"/>
      <c r="F106" s="159"/>
      <c r="G106" s="159"/>
      <c r="H106" s="260" t="str">
        <f t="shared" si="1"/>
        <v/>
      </c>
    </row>
    <row r="107" spans="1:8" ht="14.5">
      <c r="A107" s="90">
        <v>112</v>
      </c>
      <c r="B107" s="43" t="s">
        <v>664</v>
      </c>
      <c r="C107" s="159"/>
      <c r="D107" s="159"/>
      <c r="E107" s="167"/>
      <c r="F107" s="159"/>
      <c r="G107" s="159"/>
      <c r="H107" s="260" t="str">
        <f t="shared" si="1"/>
        <v/>
      </c>
    </row>
    <row r="108" spans="1:8" ht="14.5">
      <c r="A108" s="90">
        <v>112</v>
      </c>
      <c r="B108" s="43" t="s">
        <v>665</v>
      </c>
      <c r="C108" s="159"/>
      <c r="D108" s="159"/>
      <c r="E108" s="167"/>
      <c r="F108" s="159"/>
      <c r="G108" s="159"/>
      <c r="H108" s="260" t="str">
        <f t="shared" si="1"/>
        <v/>
      </c>
    </row>
    <row r="109" spans="1:8" ht="14.5">
      <c r="A109" s="90">
        <v>112</v>
      </c>
      <c r="B109" s="43" t="s">
        <v>666</v>
      </c>
      <c r="C109" s="159"/>
      <c r="D109" s="159"/>
      <c r="E109" s="167"/>
      <c r="F109" s="159"/>
      <c r="G109" s="159"/>
      <c r="H109" s="260" t="str">
        <f t="shared" si="1"/>
        <v/>
      </c>
    </row>
    <row r="110" spans="1:8" ht="14.5">
      <c r="A110" s="90">
        <v>112</v>
      </c>
      <c r="B110" s="43" t="s">
        <v>667</v>
      </c>
      <c r="C110" s="159"/>
      <c r="D110" s="159"/>
      <c r="E110" s="167"/>
      <c r="F110" s="159"/>
      <c r="G110" s="159"/>
      <c r="H110" s="260" t="str">
        <f t="shared" si="1"/>
        <v/>
      </c>
    </row>
    <row r="111" spans="1:8" ht="14.5">
      <c r="A111" s="90">
        <v>112</v>
      </c>
      <c r="B111" s="43" t="s">
        <v>668</v>
      </c>
      <c r="C111" s="159"/>
      <c r="D111" s="159"/>
      <c r="E111" s="167"/>
      <c r="F111" s="159"/>
      <c r="G111" s="159"/>
      <c r="H111" s="260" t="str">
        <f t="shared" si="1"/>
        <v/>
      </c>
    </row>
    <row r="112" spans="1:8" ht="14.5">
      <c r="A112" s="90">
        <v>112</v>
      </c>
      <c r="B112" s="43" t="s">
        <v>669</v>
      </c>
      <c r="C112" s="159"/>
      <c r="D112" s="159"/>
      <c r="E112" s="167"/>
      <c r="F112" s="159"/>
      <c r="G112" s="159"/>
      <c r="H112" s="260" t="str">
        <f t="shared" si="1"/>
        <v/>
      </c>
    </row>
    <row r="113" spans="1:8" ht="14.5">
      <c r="A113" s="90">
        <v>112</v>
      </c>
      <c r="B113" s="43" t="s">
        <v>670</v>
      </c>
      <c r="C113" s="159"/>
      <c r="D113" s="159"/>
      <c r="E113" s="167"/>
      <c r="F113" s="159"/>
      <c r="G113" s="159"/>
      <c r="H113" s="260" t="str">
        <f t="shared" si="1"/>
        <v/>
      </c>
    </row>
    <row r="114" spans="1:8" ht="14.5">
      <c r="A114" s="90">
        <v>112</v>
      </c>
      <c r="B114" s="43" t="s">
        <v>671</v>
      </c>
      <c r="C114" s="159"/>
      <c r="D114" s="159"/>
      <c r="E114" s="167"/>
      <c r="F114" s="159"/>
      <c r="G114" s="159"/>
      <c r="H114" s="260" t="str">
        <f t="shared" si="1"/>
        <v/>
      </c>
    </row>
    <row r="115" spans="1:8" ht="14.5">
      <c r="A115" s="90">
        <v>112</v>
      </c>
      <c r="B115" s="43" t="s">
        <v>672</v>
      </c>
      <c r="C115" s="159"/>
      <c r="D115" s="159"/>
      <c r="E115" s="167"/>
      <c r="F115" s="159"/>
      <c r="G115" s="159"/>
      <c r="H115" s="260" t="str">
        <f t="shared" si="1"/>
        <v/>
      </c>
    </row>
    <row r="116" spans="1:8" ht="14.5">
      <c r="A116" s="90">
        <v>112</v>
      </c>
      <c r="B116" s="43" t="s">
        <v>673</v>
      </c>
      <c r="C116" s="159"/>
      <c r="D116" s="159"/>
      <c r="E116" s="167"/>
      <c r="F116" s="159"/>
      <c r="G116" s="159"/>
      <c r="H116" s="260" t="str">
        <f t="shared" si="1"/>
        <v/>
      </c>
    </row>
    <row r="117" spans="1:8" ht="14.5">
      <c r="A117" s="90">
        <v>112</v>
      </c>
      <c r="B117" s="43" t="s">
        <v>674</v>
      </c>
      <c r="C117" s="159"/>
      <c r="D117" s="159"/>
      <c r="E117" s="167"/>
      <c r="F117" s="159"/>
      <c r="G117" s="159"/>
      <c r="H117" s="260" t="str">
        <f t="shared" si="1"/>
        <v/>
      </c>
    </row>
    <row r="118" spans="1:8" ht="14.5">
      <c r="A118" s="90">
        <v>112</v>
      </c>
      <c r="B118" s="43" t="s">
        <v>675</v>
      </c>
      <c r="C118" s="159"/>
      <c r="D118" s="159"/>
      <c r="E118" s="167"/>
      <c r="F118" s="159"/>
      <c r="G118" s="159"/>
      <c r="H118" s="260" t="str">
        <f t="shared" si="1"/>
        <v/>
      </c>
    </row>
    <row r="119" spans="1:8" ht="14.5">
      <c r="A119" s="90">
        <v>112</v>
      </c>
      <c r="B119" s="43" t="s">
        <v>676</v>
      </c>
      <c r="C119" s="159"/>
      <c r="D119" s="159"/>
      <c r="E119" s="167"/>
      <c r="F119" s="159"/>
      <c r="G119" s="159"/>
      <c r="H119" s="260" t="str">
        <f t="shared" si="1"/>
        <v/>
      </c>
    </row>
    <row r="120" spans="1:8" ht="14.5">
      <c r="A120" s="90">
        <v>112</v>
      </c>
      <c r="B120" s="43" t="s">
        <v>677</v>
      </c>
      <c r="C120" s="159"/>
      <c r="D120" s="159"/>
      <c r="E120" s="167"/>
      <c r="F120" s="159"/>
      <c r="G120" s="159"/>
      <c r="H120" s="260" t="str">
        <f t="shared" si="1"/>
        <v/>
      </c>
    </row>
    <row r="121" spans="1:8" ht="14.5">
      <c r="A121" s="90">
        <v>112</v>
      </c>
      <c r="B121" s="43" t="s">
        <v>678</v>
      </c>
      <c r="C121" s="159"/>
      <c r="D121" s="159"/>
      <c r="E121" s="167"/>
      <c r="F121" s="159"/>
      <c r="G121" s="159"/>
      <c r="H121" s="260" t="str">
        <f t="shared" si="1"/>
        <v/>
      </c>
    </row>
    <row r="122" spans="1:8" ht="14.5">
      <c r="A122" s="90">
        <v>112</v>
      </c>
      <c r="B122" s="43" t="s">
        <v>679</v>
      </c>
      <c r="C122" s="159"/>
      <c r="D122" s="159"/>
      <c r="E122" s="167"/>
      <c r="F122" s="159"/>
      <c r="G122" s="159"/>
      <c r="H122" s="260" t="str">
        <f t="shared" si="1"/>
        <v/>
      </c>
    </row>
    <row r="123" spans="1:8" ht="14.5">
      <c r="A123" s="90">
        <v>112</v>
      </c>
      <c r="B123" s="43" t="s">
        <v>680</v>
      </c>
      <c r="C123" s="159"/>
      <c r="D123" s="159"/>
      <c r="E123" s="167"/>
      <c r="F123" s="159"/>
      <c r="G123" s="159"/>
      <c r="H123" s="260" t="str">
        <f t="shared" si="1"/>
        <v/>
      </c>
    </row>
    <row r="124" spans="1:8" ht="14.5">
      <c r="A124" s="90">
        <v>112</v>
      </c>
      <c r="B124" s="43" t="s">
        <v>681</v>
      </c>
      <c r="C124" s="159"/>
      <c r="D124" s="159"/>
      <c r="E124" s="167"/>
      <c r="F124" s="159"/>
      <c r="G124" s="159"/>
      <c r="H124" s="260" t="str">
        <f t="shared" si="1"/>
        <v/>
      </c>
    </row>
    <row r="125" spans="1:8" ht="14.5">
      <c r="A125" s="90">
        <v>112</v>
      </c>
      <c r="B125" s="43" t="s">
        <v>682</v>
      </c>
      <c r="C125" s="159"/>
      <c r="D125" s="159"/>
      <c r="E125" s="167"/>
      <c r="F125" s="159"/>
      <c r="G125" s="159"/>
      <c r="H125" s="260" t="str">
        <f t="shared" si="1"/>
        <v/>
      </c>
    </row>
    <row r="126" spans="1:8" ht="14.5">
      <c r="A126" s="90">
        <v>112</v>
      </c>
      <c r="B126" s="43" t="s">
        <v>683</v>
      </c>
      <c r="C126" s="159"/>
      <c r="D126" s="159"/>
      <c r="E126" s="167"/>
      <c r="F126" s="159"/>
      <c r="G126" s="159"/>
      <c r="H126" s="260" t="str">
        <f t="shared" si="1"/>
        <v/>
      </c>
    </row>
    <row r="127" spans="1:8" ht="14.5">
      <c r="A127" s="90">
        <v>112</v>
      </c>
      <c r="B127" s="43" t="s">
        <v>684</v>
      </c>
      <c r="C127" s="159"/>
      <c r="D127" s="159"/>
      <c r="E127" s="167"/>
      <c r="F127" s="159"/>
      <c r="G127" s="159"/>
      <c r="H127" s="260" t="str">
        <f t="shared" si="1"/>
        <v/>
      </c>
    </row>
    <row r="128" spans="1:8" ht="14.5">
      <c r="A128" s="90">
        <v>112</v>
      </c>
      <c r="B128" s="43" t="s">
        <v>685</v>
      </c>
      <c r="C128" s="159"/>
      <c r="D128" s="159"/>
      <c r="E128" s="167"/>
      <c r="F128" s="159"/>
      <c r="G128" s="159"/>
      <c r="H128" s="260" t="str">
        <f t="shared" si="1"/>
        <v/>
      </c>
    </row>
    <row r="129" spans="1:8" ht="14.5">
      <c r="A129" s="90">
        <v>112</v>
      </c>
      <c r="B129" s="43" t="s">
        <v>686</v>
      </c>
      <c r="C129" s="159"/>
      <c r="D129" s="159"/>
      <c r="E129" s="167"/>
      <c r="F129" s="159"/>
      <c r="G129" s="159"/>
      <c r="H129" s="260" t="str">
        <f t="shared" si="1"/>
        <v/>
      </c>
    </row>
    <row r="130" spans="1:8" ht="14.5">
      <c r="A130" s="90">
        <v>112</v>
      </c>
      <c r="B130" s="43" t="s">
        <v>687</v>
      </c>
      <c r="C130" s="159"/>
      <c r="D130" s="159"/>
      <c r="E130" s="167"/>
      <c r="F130" s="159"/>
      <c r="G130" s="159"/>
      <c r="H130" s="260" t="str">
        <f t="shared" si="1"/>
        <v/>
      </c>
    </row>
    <row r="131" spans="1:8" ht="14.5">
      <c r="A131" s="90">
        <v>112</v>
      </c>
      <c r="B131" s="43" t="s">
        <v>688</v>
      </c>
      <c r="C131" s="159"/>
      <c r="D131" s="159"/>
      <c r="E131" s="167"/>
      <c r="F131" s="159"/>
      <c r="G131" s="159"/>
      <c r="H131" s="260" t="str">
        <f t="shared" si="1"/>
        <v/>
      </c>
    </row>
    <row r="132" spans="1:8" ht="14.5">
      <c r="A132" s="90">
        <v>112</v>
      </c>
      <c r="B132" s="43" t="s">
        <v>689</v>
      </c>
      <c r="C132" s="159"/>
      <c r="D132" s="159"/>
      <c r="E132" s="167"/>
      <c r="F132" s="159"/>
      <c r="G132" s="159"/>
      <c r="H132" s="260" t="str">
        <f t="shared" si="1"/>
        <v/>
      </c>
    </row>
    <row r="133" spans="1:8" ht="14.5">
      <c r="A133" s="90">
        <v>112</v>
      </c>
      <c r="B133" s="43" t="s">
        <v>690</v>
      </c>
      <c r="C133" s="159"/>
      <c r="D133" s="159"/>
      <c r="E133" s="167"/>
      <c r="F133" s="159"/>
      <c r="G133" s="159"/>
      <c r="H133" s="260" t="str">
        <f t="shared" si="1"/>
        <v/>
      </c>
    </row>
    <row r="134" spans="1:8" ht="14.5">
      <c r="A134" s="90">
        <v>112</v>
      </c>
      <c r="B134" s="43" t="s">
        <v>691</v>
      </c>
      <c r="C134" s="159"/>
      <c r="D134" s="159"/>
      <c r="E134" s="167"/>
      <c r="F134" s="159"/>
      <c r="G134" s="159"/>
      <c r="H134" s="260" t="str">
        <f t="shared" ref="H134:H197" si="2" xml:space="preserve"> IF(AND(E134="",F134="",G134=""),"",SUM(E134:G134))</f>
        <v/>
      </c>
    </row>
    <row r="135" spans="1:8" ht="14.5">
      <c r="A135" s="90">
        <v>112</v>
      </c>
      <c r="B135" s="43" t="s">
        <v>692</v>
      </c>
      <c r="C135" s="159"/>
      <c r="D135" s="159"/>
      <c r="E135" s="167"/>
      <c r="F135" s="159"/>
      <c r="G135" s="159"/>
      <c r="H135" s="260" t="str">
        <f t="shared" si="2"/>
        <v/>
      </c>
    </row>
    <row r="136" spans="1:8" ht="14.5">
      <c r="A136" s="90">
        <v>112</v>
      </c>
      <c r="B136" s="43" t="s">
        <v>693</v>
      </c>
      <c r="C136" s="159"/>
      <c r="D136" s="159"/>
      <c r="E136" s="167"/>
      <c r="F136" s="159"/>
      <c r="G136" s="159"/>
      <c r="H136" s="260" t="str">
        <f t="shared" si="2"/>
        <v/>
      </c>
    </row>
    <row r="137" spans="1:8" ht="14.5">
      <c r="A137" s="90">
        <v>112</v>
      </c>
      <c r="B137" s="43" t="s">
        <v>694</v>
      </c>
      <c r="C137" s="159"/>
      <c r="D137" s="159"/>
      <c r="E137" s="167"/>
      <c r="F137" s="159"/>
      <c r="G137" s="159"/>
      <c r="H137" s="260" t="str">
        <f t="shared" si="2"/>
        <v/>
      </c>
    </row>
    <row r="138" spans="1:8" ht="14.5">
      <c r="A138" s="90">
        <v>112</v>
      </c>
      <c r="B138" s="43" t="s">
        <v>695</v>
      </c>
      <c r="C138" s="159"/>
      <c r="D138" s="159"/>
      <c r="E138" s="167"/>
      <c r="F138" s="159"/>
      <c r="G138" s="159"/>
      <c r="H138" s="260" t="str">
        <f t="shared" si="2"/>
        <v/>
      </c>
    </row>
    <row r="139" spans="1:8" ht="14.5">
      <c r="A139" s="90">
        <v>112</v>
      </c>
      <c r="B139" s="43" t="s">
        <v>696</v>
      </c>
      <c r="C139" s="159"/>
      <c r="D139" s="159"/>
      <c r="E139" s="167"/>
      <c r="F139" s="159"/>
      <c r="G139" s="159"/>
      <c r="H139" s="260" t="str">
        <f t="shared" si="2"/>
        <v/>
      </c>
    </row>
    <row r="140" spans="1:8" ht="14.5">
      <c r="A140" s="90">
        <v>112</v>
      </c>
      <c r="B140" s="43" t="s">
        <v>697</v>
      </c>
      <c r="C140" s="159"/>
      <c r="D140" s="159"/>
      <c r="E140" s="167"/>
      <c r="F140" s="159"/>
      <c r="G140" s="159"/>
      <c r="H140" s="260" t="str">
        <f t="shared" si="2"/>
        <v/>
      </c>
    </row>
    <row r="141" spans="1:8" ht="14.5">
      <c r="A141" s="90">
        <v>112</v>
      </c>
      <c r="B141" s="43" t="s">
        <v>698</v>
      </c>
      <c r="C141" s="159"/>
      <c r="D141" s="159"/>
      <c r="E141" s="167"/>
      <c r="F141" s="159"/>
      <c r="G141" s="159"/>
      <c r="H141" s="260" t="str">
        <f t="shared" si="2"/>
        <v/>
      </c>
    </row>
    <row r="142" spans="1:8" ht="14.5">
      <c r="A142" s="90">
        <v>112</v>
      </c>
      <c r="B142" s="43" t="s">
        <v>699</v>
      </c>
      <c r="C142" s="159"/>
      <c r="D142" s="159"/>
      <c r="E142" s="167"/>
      <c r="F142" s="159"/>
      <c r="G142" s="159"/>
      <c r="H142" s="260" t="str">
        <f t="shared" si="2"/>
        <v/>
      </c>
    </row>
    <row r="143" spans="1:8" ht="14.5">
      <c r="A143" s="90">
        <v>112</v>
      </c>
      <c r="B143" s="43" t="s">
        <v>700</v>
      </c>
      <c r="C143" s="159"/>
      <c r="D143" s="159"/>
      <c r="E143" s="167"/>
      <c r="F143" s="159"/>
      <c r="G143" s="159"/>
      <c r="H143" s="260" t="str">
        <f t="shared" si="2"/>
        <v/>
      </c>
    </row>
    <row r="144" spans="1:8" ht="14.5">
      <c r="A144" s="90">
        <v>112</v>
      </c>
      <c r="B144" s="43" t="s">
        <v>701</v>
      </c>
      <c r="C144" s="159"/>
      <c r="D144" s="159"/>
      <c r="E144" s="167"/>
      <c r="F144" s="159"/>
      <c r="G144" s="159"/>
      <c r="H144" s="260" t="str">
        <f t="shared" si="2"/>
        <v/>
      </c>
    </row>
    <row r="145" spans="1:8" ht="14.5">
      <c r="A145" s="90">
        <v>112</v>
      </c>
      <c r="B145" s="43" t="s">
        <v>702</v>
      </c>
      <c r="C145" s="159"/>
      <c r="D145" s="159"/>
      <c r="E145" s="167"/>
      <c r="F145" s="159"/>
      <c r="G145" s="159"/>
      <c r="H145" s="260" t="str">
        <f t="shared" si="2"/>
        <v/>
      </c>
    </row>
    <row r="146" spans="1:8" ht="14.5">
      <c r="A146" s="90">
        <v>112</v>
      </c>
      <c r="B146" s="43" t="s">
        <v>703</v>
      </c>
      <c r="C146" s="159"/>
      <c r="D146" s="159"/>
      <c r="E146" s="167"/>
      <c r="F146" s="159"/>
      <c r="G146" s="159"/>
      <c r="H146" s="260" t="str">
        <f t="shared" si="2"/>
        <v/>
      </c>
    </row>
    <row r="147" spans="1:8" ht="14.5">
      <c r="A147" s="90">
        <v>112</v>
      </c>
      <c r="B147" s="43" t="s">
        <v>704</v>
      </c>
      <c r="C147" s="159"/>
      <c r="D147" s="159"/>
      <c r="E147" s="167"/>
      <c r="F147" s="159"/>
      <c r="G147" s="159"/>
      <c r="H147" s="260" t="str">
        <f t="shared" si="2"/>
        <v/>
      </c>
    </row>
    <row r="148" spans="1:8" ht="14.5">
      <c r="A148" s="90">
        <v>112</v>
      </c>
      <c r="B148" s="43" t="s">
        <v>705</v>
      </c>
      <c r="C148" s="159"/>
      <c r="D148" s="159"/>
      <c r="E148" s="167"/>
      <c r="F148" s="159"/>
      <c r="G148" s="159"/>
      <c r="H148" s="260" t="str">
        <f t="shared" si="2"/>
        <v/>
      </c>
    </row>
    <row r="149" spans="1:8" ht="14.5">
      <c r="A149" s="90">
        <v>112</v>
      </c>
      <c r="B149" s="43" t="s">
        <v>706</v>
      </c>
      <c r="C149" s="159"/>
      <c r="D149" s="159"/>
      <c r="E149" s="167"/>
      <c r="F149" s="159"/>
      <c r="G149" s="159"/>
      <c r="H149" s="260" t="str">
        <f t="shared" si="2"/>
        <v/>
      </c>
    </row>
    <row r="150" spans="1:8" ht="14.5">
      <c r="A150" s="90">
        <v>112</v>
      </c>
      <c r="B150" s="43" t="s">
        <v>707</v>
      </c>
      <c r="C150" s="159"/>
      <c r="D150" s="159"/>
      <c r="E150" s="167"/>
      <c r="F150" s="159"/>
      <c r="G150" s="159"/>
      <c r="H150" s="260" t="str">
        <f t="shared" si="2"/>
        <v/>
      </c>
    </row>
    <row r="151" spans="1:8" ht="14.5">
      <c r="A151" s="90">
        <v>112</v>
      </c>
      <c r="B151" s="43" t="s">
        <v>708</v>
      </c>
      <c r="C151" s="159"/>
      <c r="D151" s="159"/>
      <c r="E151" s="167"/>
      <c r="F151" s="159"/>
      <c r="G151" s="159"/>
      <c r="H151" s="260" t="str">
        <f t="shared" si="2"/>
        <v/>
      </c>
    </row>
    <row r="152" spans="1:8" ht="14.5">
      <c r="A152" s="90">
        <v>112</v>
      </c>
      <c r="B152" s="43" t="s">
        <v>709</v>
      </c>
      <c r="C152" s="159"/>
      <c r="D152" s="159"/>
      <c r="E152" s="167"/>
      <c r="F152" s="159"/>
      <c r="G152" s="159"/>
      <c r="H152" s="260" t="str">
        <f t="shared" si="2"/>
        <v/>
      </c>
    </row>
    <row r="153" spans="1:8" ht="14.5">
      <c r="A153" s="90">
        <v>112</v>
      </c>
      <c r="B153" s="43" t="s">
        <v>710</v>
      </c>
      <c r="C153" s="159"/>
      <c r="D153" s="159"/>
      <c r="E153" s="167"/>
      <c r="F153" s="159"/>
      <c r="G153" s="159"/>
      <c r="H153" s="260" t="str">
        <f t="shared" si="2"/>
        <v/>
      </c>
    </row>
    <row r="154" spans="1:8" ht="14.5">
      <c r="A154" s="90">
        <v>112</v>
      </c>
      <c r="B154" s="43" t="s">
        <v>711</v>
      </c>
      <c r="C154" s="159"/>
      <c r="D154" s="159"/>
      <c r="E154" s="167"/>
      <c r="F154" s="159"/>
      <c r="G154" s="159"/>
      <c r="H154" s="260" t="str">
        <f t="shared" si="2"/>
        <v/>
      </c>
    </row>
    <row r="155" spans="1:8" ht="14.5">
      <c r="A155" s="90">
        <v>112</v>
      </c>
      <c r="B155" s="43" t="s">
        <v>712</v>
      </c>
      <c r="C155" s="159"/>
      <c r="D155" s="159"/>
      <c r="E155" s="167"/>
      <c r="F155" s="159"/>
      <c r="G155" s="159"/>
      <c r="H155" s="260" t="str">
        <f t="shared" si="2"/>
        <v/>
      </c>
    </row>
    <row r="156" spans="1:8" ht="14.5">
      <c r="A156" s="90">
        <v>112</v>
      </c>
      <c r="B156" s="43" t="s">
        <v>713</v>
      </c>
      <c r="C156" s="159"/>
      <c r="D156" s="159"/>
      <c r="E156" s="167"/>
      <c r="F156" s="159"/>
      <c r="G156" s="159"/>
      <c r="H156" s="260" t="str">
        <f t="shared" si="2"/>
        <v/>
      </c>
    </row>
    <row r="157" spans="1:8" ht="14.5">
      <c r="A157" s="90">
        <v>112</v>
      </c>
      <c r="B157" s="43" t="s">
        <v>714</v>
      </c>
      <c r="C157" s="159"/>
      <c r="D157" s="159"/>
      <c r="E157" s="167"/>
      <c r="F157" s="159"/>
      <c r="G157" s="159"/>
      <c r="H157" s="260" t="str">
        <f t="shared" si="2"/>
        <v/>
      </c>
    </row>
    <row r="158" spans="1:8" ht="14.5">
      <c r="A158" s="90">
        <v>112</v>
      </c>
      <c r="B158" s="43" t="s">
        <v>715</v>
      </c>
      <c r="C158" s="159"/>
      <c r="D158" s="159"/>
      <c r="E158" s="167"/>
      <c r="F158" s="159"/>
      <c r="G158" s="159"/>
      <c r="H158" s="260" t="str">
        <f t="shared" si="2"/>
        <v/>
      </c>
    </row>
    <row r="159" spans="1:8" ht="14.5">
      <c r="A159" s="90">
        <v>112</v>
      </c>
      <c r="B159" s="43" t="s">
        <v>716</v>
      </c>
      <c r="C159" s="159"/>
      <c r="D159" s="159"/>
      <c r="E159" s="167"/>
      <c r="F159" s="159"/>
      <c r="G159" s="159"/>
      <c r="H159" s="260" t="str">
        <f t="shared" si="2"/>
        <v/>
      </c>
    </row>
    <row r="160" spans="1:8" ht="14.5">
      <c r="A160" s="90">
        <v>112</v>
      </c>
      <c r="B160" s="43" t="s">
        <v>717</v>
      </c>
      <c r="C160" s="159"/>
      <c r="D160" s="159"/>
      <c r="E160" s="167"/>
      <c r="F160" s="159"/>
      <c r="G160" s="159"/>
      <c r="H160" s="260" t="str">
        <f t="shared" si="2"/>
        <v/>
      </c>
    </row>
    <row r="161" spans="1:8" ht="14.5">
      <c r="A161" s="90">
        <v>112</v>
      </c>
      <c r="B161" s="43" t="s">
        <v>718</v>
      </c>
      <c r="C161" s="159"/>
      <c r="D161" s="159"/>
      <c r="E161" s="167"/>
      <c r="F161" s="159"/>
      <c r="G161" s="159"/>
      <c r="H161" s="260" t="str">
        <f t="shared" si="2"/>
        <v/>
      </c>
    </row>
    <row r="162" spans="1:8" ht="14.5">
      <c r="A162" s="90">
        <v>112</v>
      </c>
      <c r="B162" s="43" t="s">
        <v>719</v>
      </c>
      <c r="C162" s="159"/>
      <c r="D162" s="159"/>
      <c r="E162" s="167"/>
      <c r="F162" s="159"/>
      <c r="G162" s="159"/>
      <c r="H162" s="260" t="str">
        <f t="shared" si="2"/>
        <v/>
      </c>
    </row>
    <row r="163" spans="1:8" ht="14.5">
      <c r="A163" s="90">
        <v>112</v>
      </c>
      <c r="B163" s="43" t="s">
        <v>720</v>
      </c>
      <c r="C163" s="159"/>
      <c r="D163" s="159"/>
      <c r="E163" s="167"/>
      <c r="F163" s="159"/>
      <c r="G163" s="159"/>
      <c r="H163" s="260" t="str">
        <f t="shared" si="2"/>
        <v/>
      </c>
    </row>
    <row r="164" spans="1:8" ht="14.5">
      <c r="A164" s="90">
        <v>112</v>
      </c>
      <c r="B164" s="43" t="s">
        <v>721</v>
      </c>
      <c r="C164" s="159"/>
      <c r="D164" s="159"/>
      <c r="E164" s="167"/>
      <c r="F164" s="159"/>
      <c r="G164" s="159"/>
      <c r="H164" s="260" t="str">
        <f t="shared" si="2"/>
        <v/>
      </c>
    </row>
    <row r="165" spans="1:8" ht="14.5">
      <c r="A165" s="90">
        <v>112</v>
      </c>
      <c r="B165" s="43" t="s">
        <v>722</v>
      </c>
      <c r="C165" s="159"/>
      <c r="D165" s="159"/>
      <c r="E165" s="167"/>
      <c r="F165" s="159"/>
      <c r="G165" s="159"/>
      <c r="H165" s="260" t="str">
        <f t="shared" si="2"/>
        <v/>
      </c>
    </row>
    <row r="166" spans="1:8" ht="14.5">
      <c r="A166" s="90">
        <v>112</v>
      </c>
      <c r="B166" s="43" t="s">
        <v>723</v>
      </c>
      <c r="C166" s="159"/>
      <c r="D166" s="159"/>
      <c r="E166" s="167"/>
      <c r="F166" s="159"/>
      <c r="G166" s="159"/>
      <c r="H166" s="260" t="str">
        <f t="shared" si="2"/>
        <v/>
      </c>
    </row>
    <row r="167" spans="1:8" ht="14.5">
      <c r="A167" s="90">
        <v>112</v>
      </c>
      <c r="B167" s="43" t="s">
        <v>724</v>
      </c>
      <c r="C167" s="159"/>
      <c r="D167" s="159"/>
      <c r="E167" s="167"/>
      <c r="F167" s="159"/>
      <c r="G167" s="159"/>
      <c r="H167" s="260" t="str">
        <f t="shared" si="2"/>
        <v/>
      </c>
    </row>
    <row r="168" spans="1:8" ht="14.5">
      <c r="A168" s="90">
        <v>112</v>
      </c>
      <c r="B168" s="43" t="s">
        <v>725</v>
      </c>
      <c r="C168" s="159"/>
      <c r="D168" s="159"/>
      <c r="E168" s="167"/>
      <c r="F168" s="159"/>
      <c r="G168" s="159"/>
      <c r="H168" s="260" t="str">
        <f t="shared" si="2"/>
        <v/>
      </c>
    </row>
    <row r="169" spans="1:8" ht="14.5">
      <c r="A169" s="90">
        <v>112</v>
      </c>
      <c r="B169" s="43" t="s">
        <v>726</v>
      </c>
      <c r="C169" s="159"/>
      <c r="D169" s="159"/>
      <c r="E169" s="167"/>
      <c r="F169" s="159"/>
      <c r="G169" s="159"/>
      <c r="H169" s="260" t="str">
        <f t="shared" si="2"/>
        <v/>
      </c>
    </row>
    <row r="170" spans="1:8" ht="14.5">
      <c r="A170" s="90">
        <v>112</v>
      </c>
      <c r="B170" s="43" t="s">
        <v>727</v>
      </c>
      <c r="C170" s="159"/>
      <c r="D170" s="159"/>
      <c r="E170" s="167"/>
      <c r="F170" s="159"/>
      <c r="G170" s="159"/>
      <c r="H170" s="260" t="str">
        <f t="shared" si="2"/>
        <v/>
      </c>
    </row>
    <row r="171" spans="1:8" ht="14.5">
      <c r="A171" s="90">
        <v>112</v>
      </c>
      <c r="B171" s="43" t="s">
        <v>728</v>
      </c>
      <c r="C171" s="159"/>
      <c r="D171" s="159"/>
      <c r="E171" s="167"/>
      <c r="F171" s="159"/>
      <c r="G171" s="159"/>
      <c r="H171" s="260" t="str">
        <f t="shared" si="2"/>
        <v/>
      </c>
    </row>
    <row r="172" spans="1:8" ht="14.5">
      <c r="A172" s="90">
        <v>112</v>
      </c>
      <c r="B172" s="43" t="s">
        <v>729</v>
      </c>
      <c r="C172" s="159"/>
      <c r="D172" s="159"/>
      <c r="E172" s="167"/>
      <c r="F172" s="159"/>
      <c r="G172" s="159"/>
      <c r="H172" s="260" t="str">
        <f t="shared" si="2"/>
        <v/>
      </c>
    </row>
    <row r="173" spans="1:8" ht="14.5">
      <c r="A173" s="90">
        <v>112</v>
      </c>
      <c r="B173" s="43" t="s">
        <v>730</v>
      </c>
      <c r="C173" s="159"/>
      <c r="D173" s="159"/>
      <c r="E173" s="167"/>
      <c r="F173" s="159"/>
      <c r="G173" s="159"/>
      <c r="H173" s="260" t="str">
        <f t="shared" si="2"/>
        <v/>
      </c>
    </row>
    <row r="174" spans="1:8" ht="14.5">
      <c r="A174" s="90">
        <v>112</v>
      </c>
      <c r="B174" s="43" t="s">
        <v>731</v>
      </c>
      <c r="C174" s="159"/>
      <c r="D174" s="159"/>
      <c r="E174" s="167"/>
      <c r="F174" s="159"/>
      <c r="G174" s="159"/>
      <c r="H174" s="260" t="str">
        <f t="shared" si="2"/>
        <v/>
      </c>
    </row>
    <row r="175" spans="1:8" ht="14.5">
      <c r="A175" s="90">
        <v>112</v>
      </c>
      <c r="B175" s="43" t="s">
        <v>732</v>
      </c>
      <c r="C175" s="159"/>
      <c r="D175" s="159"/>
      <c r="E175" s="167"/>
      <c r="F175" s="159"/>
      <c r="G175" s="159"/>
      <c r="H175" s="260" t="str">
        <f t="shared" si="2"/>
        <v/>
      </c>
    </row>
    <row r="176" spans="1:8" ht="14.5">
      <c r="A176" s="90">
        <v>112</v>
      </c>
      <c r="B176" s="43" t="s">
        <v>733</v>
      </c>
      <c r="C176" s="159"/>
      <c r="D176" s="159"/>
      <c r="E176" s="167"/>
      <c r="F176" s="159"/>
      <c r="G176" s="159"/>
      <c r="H176" s="260" t="str">
        <f t="shared" si="2"/>
        <v/>
      </c>
    </row>
    <row r="177" spans="1:8" ht="14.5">
      <c r="A177" s="90">
        <v>112</v>
      </c>
      <c r="B177" s="43" t="s">
        <v>734</v>
      </c>
      <c r="C177" s="159"/>
      <c r="D177" s="159"/>
      <c r="E177" s="167"/>
      <c r="F177" s="159"/>
      <c r="G177" s="159"/>
      <c r="H177" s="260" t="str">
        <f t="shared" si="2"/>
        <v/>
      </c>
    </row>
    <row r="178" spans="1:8" ht="14.5">
      <c r="A178" s="90">
        <v>112</v>
      </c>
      <c r="B178" s="43" t="s">
        <v>735</v>
      </c>
      <c r="C178" s="159"/>
      <c r="D178" s="159"/>
      <c r="E178" s="167"/>
      <c r="F178" s="159"/>
      <c r="G178" s="159"/>
      <c r="H178" s="260" t="str">
        <f t="shared" si="2"/>
        <v/>
      </c>
    </row>
    <row r="179" spans="1:8" ht="14.5">
      <c r="A179" s="90">
        <v>112</v>
      </c>
      <c r="B179" s="43" t="s">
        <v>736</v>
      </c>
      <c r="C179" s="159"/>
      <c r="D179" s="159"/>
      <c r="E179" s="167"/>
      <c r="F179" s="159"/>
      <c r="G179" s="159"/>
      <c r="H179" s="260" t="str">
        <f t="shared" si="2"/>
        <v/>
      </c>
    </row>
    <row r="180" spans="1:8" ht="14.5">
      <c r="A180" s="90">
        <v>112</v>
      </c>
      <c r="B180" s="43" t="s">
        <v>737</v>
      </c>
      <c r="C180" s="159"/>
      <c r="D180" s="159"/>
      <c r="E180" s="167"/>
      <c r="F180" s="159"/>
      <c r="G180" s="159"/>
      <c r="H180" s="260" t="str">
        <f t="shared" si="2"/>
        <v/>
      </c>
    </row>
    <row r="181" spans="1:8" ht="14.5">
      <c r="A181" s="90">
        <v>112</v>
      </c>
      <c r="B181" s="43" t="s">
        <v>738</v>
      </c>
      <c r="C181" s="159"/>
      <c r="D181" s="159"/>
      <c r="E181" s="167"/>
      <c r="F181" s="159"/>
      <c r="G181" s="159"/>
      <c r="H181" s="260" t="str">
        <f t="shared" si="2"/>
        <v/>
      </c>
    </row>
    <row r="182" spans="1:8" ht="14.5">
      <c r="A182" s="90">
        <v>112</v>
      </c>
      <c r="B182" s="43" t="s">
        <v>739</v>
      </c>
      <c r="C182" s="159"/>
      <c r="D182" s="159"/>
      <c r="E182" s="167"/>
      <c r="F182" s="159"/>
      <c r="G182" s="159"/>
      <c r="H182" s="260" t="str">
        <f t="shared" si="2"/>
        <v/>
      </c>
    </row>
    <row r="183" spans="1:8" ht="14.5">
      <c r="A183" s="90">
        <v>112</v>
      </c>
      <c r="B183" s="43" t="s">
        <v>740</v>
      </c>
      <c r="C183" s="159"/>
      <c r="D183" s="159"/>
      <c r="E183" s="167"/>
      <c r="F183" s="159"/>
      <c r="G183" s="159"/>
      <c r="H183" s="260" t="str">
        <f t="shared" si="2"/>
        <v/>
      </c>
    </row>
    <row r="184" spans="1:8" ht="14.5">
      <c r="A184" s="90">
        <v>112</v>
      </c>
      <c r="B184" s="43" t="s">
        <v>741</v>
      </c>
      <c r="C184" s="159"/>
      <c r="D184" s="159"/>
      <c r="E184" s="167"/>
      <c r="F184" s="159"/>
      <c r="G184" s="159"/>
      <c r="H184" s="260" t="str">
        <f t="shared" si="2"/>
        <v/>
      </c>
    </row>
    <row r="185" spans="1:8" ht="14.5">
      <c r="A185" s="90">
        <v>112</v>
      </c>
      <c r="B185" s="43" t="s">
        <v>742</v>
      </c>
      <c r="C185" s="159"/>
      <c r="D185" s="159"/>
      <c r="E185" s="167"/>
      <c r="F185" s="159"/>
      <c r="G185" s="159"/>
      <c r="H185" s="260" t="str">
        <f t="shared" si="2"/>
        <v/>
      </c>
    </row>
    <row r="186" spans="1:8" ht="14.5">
      <c r="A186" s="90">
        <v>112</v>
      </c>
      <c r="B186" s="43" t="s">
        <v>743</v>
      </c>
      <c r="C186" s="159"/>
      <c r="D186" s="159"/>
      <c r="E186" s="167"/>
      <c r="F186" s="159"/>
      <c r="G186" s="159"/>
      <c r="H186" s="260" t="str">
        <f t="shared" si="2"/>
        <v/>
      </c>
    </row>
    <row r="187" spans="1:8" ht="14.5">
      <c r="A187" s="90">
        <v>112</v>
      </c>
      <c r="B187" s="43" t="s">
        <v>744</v>
      </c>
      <c r="C187" s="159"/>
      <c r="D187" s="159"/>
      <c r="E187" s="167"/>
      <c r="F187" s="159"/>
      <c r="G187" s="159"/>
      <c r="H187" s="260" t="str">
        <f t="shared" si="2"/>
        <v/>
      </c>
    </row>
    <row r="188" spans="1:8" ht="14.5">
      <c r="A188" s="90">
        <v>112</v>
      </c>
      <c r="B188" s="43" t="s">
        <v>745</v>
      </c>
      <c r="C188" s="159"/>
      <c r="D188" s="159"/>
      <c r="E188" s="167"/>
      <c r="F188" s="159"/>
      <c r="G188" s="159"/>
      <c r="H188" s="260" t="str">
        <f t="shared" si="2"/>
        <v/>
      </c>
    </row>
    <row r="189" spans="1:8" ht="14.5">
      <c r="A189" s="90">
        <v>112</v>
      </c>
      <c r="B189" s="43" t="s">
        <v>746</v>
      </c>
      <c r="C189" s="159"/>
      <c r="D189" s="159"/>
      <c r="E189" s="167"/>
      <c r="F189" s="159"/>
      <c r="G189" s="159"/>
      <c r="H189" s="260" t="str">
        <f t="shared" si="2"/>
        <v/>
      </c>
    </row>
    <row r="190" spans="1:8" ht="14.5">
      <c r="A190" s="90">
        <v>112</v>
      </c>
      <c r="B190" s="43" t="s">
        <v>747</v>
      </c>
      <c r="C190" s="159"/>
      <c r="D190" s="159"/>
      <c r="E190" s="167"/>
      <c r="F190" s="159"/>
      <c r="G190" s="159"/>
      <c r="H190" s="260" t="str">
        <f t="shared" si="2"/>
        <v/>
      </c>
    </row>
    <row r="191" spans="1:8" ht="14.5">
      <c r="A191" s="90">
        <v>112</v>
      </c>
      <c r="B191" s="43" t="s">
        <v>748</v>
      </c>
      <c r="C191" s="159"/>
      <c r="D191" s="159"/>
      <c r="E191" s="167"/>
      <c r="F191" s="159"/>
      <c r="G191" s="159"/>
      <c r="H191" s="260" t="str">
        <f t="shared" si="2"/>
        <v/>
      </c>
    </row>
    <row r="192" spans="1:8" ht="14.5">
      <c r="A192" s="90">
        <v>112</v>
      </c>
      <c r="B192" s="43" t="s">
        <v>749</v>
      </c>
      <c r="C192" s="159"/>
      <c r="D192" s="159"/>
      <c r="E192" s="167"/>
      <c r="F192" s="159"/>
      <c r="G192" s="159"/>
      <c r="H192" s="260" t="str">
        <f t="shared" si="2"/>
        <v/>
      </c>
    </row>
    <row r="193" spans="1:8" ht="14.5">
      <c r="A193" s="90">
        <v>112</v>
      </c>
      <c r="B193" s="43" t="s">
        <v>750</v>
      </c>
      <c r="C193" s="159"/>
      <c r="D193" s="159"/>
      <c r="E193" s="167"/>
      <c r="F193" s="159"/>
      <c r="G193" s="159"/>
      <c r="H193" s="260" t="str">
        <f t="shared" si="2"/>
        <v/>
      </c>
    </row>
    <row r="194" spans="1:8" ht="14.5">
      <c r="A194" s="90">
        <v>112</v>
      </c>
      <c r="B194" s="43" t="s">
        <v>751</v>
      </c>
      <c r="C194" s="159"/>
      <c r="D194" s="159"/>
      <c r="E194" s="167"/>
      <c r="F194" s="159"/>
      <c r="G194" s="159"/>
      <c r="H194" s="260" t="str">
        <f t="shared" si="2"/>
        <v/>
      </c>
    </row>
    <row r="195" spans="1:8" ht="14.5">
      <c r="A195" s="90">
        <v>112</v>
      </c>
      <c r="B195" s="43" t="s">
        <v>752</v>
      </c>
      <c r="C195" s="159"/>
      <c r="D195" s="159"/>
      <c r="E195" s="167"/>
      <c r="F195" s="159"/>
      <c r="G195" s="159"/>
      <c r="H195" s="260" t="str">
        <f t="shared" si="2"/>
        <v/>
      </c>
    </row>
    <row r="196" spans="1:8" ht="14.5">
      <c r="A196" s="90">
        <v>112</v>
      </c>
      <c r="B196" s="43" t="s">
        <v>753</v>
      </c>
      <c r="C196" s="159"/>
      <c r="D196" s="159"/>
      <c r="E196" s="167"/>
      <c r="F196" s="159"/>
      <c r="G196" s="159"/>
      <c r="H196" s="260" t="str">
        <f t="shared" si="2"/>
        <v/>
      </c>
    </row>
    <row r="197" spans="1:8" ht="14.5">
      <c r="A197" s="90">
        <v>112</v>
      </c>
      <c r="B197" s="43" t="s">
        <v>754</v>
      </c>
      <c r="C197" s="159"/>
      <c r="D197" s="159"/>
      <c r="E197" s="167"/>
      <c r="F197" s="159"/>
      <c r="G197" s="159"/>
      <c r="H197" s="260" t="str">
        <f t="shared" si="2"/>
        <v/>
      </c>
    </row>
    <row r="198" spans="1:8" ht="14.5">
      <c r="A198" s="90">
        <v>112</v>
      </c>
      <c r="B198" s="43" t="s">
        <v>755</v>
      </c>
      <c r="C198" s="159"/>
      <c r="D198" s="159"/>
      <c r="E198" s="167"/>
      <c r="F198" s="159"/>
      <c r="G198" s="159"/>
      <c r="H198" s="260" t="str">
        <f t="shared" ref="H198:H204" si="3" xml:space="preserve"> IF(AND(E198="",F198="",G198=""),"",SUM(E198:G198))</f>
        <v/>
      </c>
    </row>
    <row r="199" spans="1:8" ht="14.5">
      <c r="A199" s="90">
        <v>112</v>
      </c>
      <c r="B199" s="43" t="s">
        <v>756</v>
      </c>
      <c r="C199" s="159"/>
      <c r="D199" s="159"/>
      <c r="E199" s="167"/>
      <c r="F199" s="159"/>
      <c r="G199" s="159"/>
      <c r="H199" s="260" t="str">
        <f t="shared" si="3"/>
        <v/>
      </c>
    </row>
    <row r="200" spans="1:8" ht="14.5">
      <c r="A200" s="90">
        <v>112</v>
      </c>
      <c r="B200" s="43" t="s">
        <v>757</v>
      </c>
      <c r="C200" s="159"/>
      <c r="D200" s="159"/>
      <c r="E200" s="167"/>
      <c r="F200" s="159"/>
      <c r="G200" s="159"/>
      <c r="H200" s="260" t="str">
        <f t="shared" si="3"/>
        <v/>
      </c>
    </row>
    <row r="201" spans="1:8" ht="14.5">
      <c r="A201" s="90">
        <v>112</v>
      </c>
      <c r="B201" s="43" t="s">
        <v>758</v>
      </c>
      <c r="C201" s="159"/>
      <c r="D201" s="159"/>
      <c r="E201" s="167"/>
      <c r="F201" s="159"/>
      <c r="G201" s="159"/>
      <c r="H201" s="260" t="str">
        <f t="shared" si="3"/>
        <v/>
      </c>
    </row>
    <row r="202" spans="1:8" ht="14.5">
      <c r="A202" s="90">
        <v>112</v>
      </c>
      <c r="B202" s="43" t="s">
        <v>759</v>
      </c>
      <c r="C202" s="159"/>
      <c r="D202" s="159"/>
      <c r="E202" s="167"/>
      <c r="F202" s="159"/>
      <c r="G202" s="159"/>
      <c r="H202" s="260" t="str">
        <f t="shared" si="3"/>
        <v/>
      </c>
    </row>
    <row r="203" spans="1:8" ht="14.5">
      <c r="A203" s="90">
        <v>112</v>
      </c>
      <c r="B203" s="43" t="s">
        <v>760</v>
      </c>
      <c r="C203" s="159"/>
      <c r="D203" s="159"/>
      <c r="E203" s="167"/>
      <c r="F203" s="159"/>
      <c r="G203" s="159"/>
      <c r="H203" s="260" t="str">
        <f t="shared" si="3"/>
        <v/>
      </c>
    </row>
    <row r="204" spans="1:8" ht="14.5">
      <c r="A204" s="90">
        <v>112</v>
      </c>
      <c r="B204" s="43" t="s">
        <v>761</v>
      </c>
      <c r="C204" s="159"/>
      <c r="D204" s="159"/>
      <c r="E204" s="167"/>
      <c r="F204" s="159"/>
      <c r="G204" s="159"/>
      <c r="H204" s="260" t="str">
        <f t="shared" si="3"/>
        <v/>
      </c>
    </row>
  </sheetData>
  <sheetProtection algorithmName="SHA-512" hashValue="CcH/gjj92Yr2/jy5ASxV0VoGcZIjELexySDlBzRNUt8HmHwvNDJzzIz3TkaFcc70kz+271Ta85mmmK6UPEoH9w==" saltValue="OL12FHSpdklsLnsLsgSQmA==" spinCount="100000" sheet="1" objects="1" scenarios="1"/>
  <phoneticPr fontId="84" type="noConversion"/>
  <conditionalFormatting sqref="C5:C204">
    <cfRule type="expression" dxfId="3" priority="5">
      <formula>AND(ISBLANK(C5),H5&lt;&gt;"")</formula>
    </cfRule>
  </conditionalFormatting>
  <conditionalFormatting sqref="D5:D204">
    <cfRule type="expression" dxfId="2" priority="1">
      <formula>AND(ISBLANK(D5),H5&lt;&gt;"")</formula>
    </cfRule>
  </conditionalFormatting>
  <dataValidations count="1">
    <dataValidation type="whole" operator="greaterThanOrEqual" allowBlank="1" showInputMessage="1" showErrorMessage="1" sqref="D5:G204" xr:uid="{00000000-0002-0000-0D00-000000000000}">
      <formula1>0</formula1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B5:B54 C3:H3 B204 B170:B203 B90:B169 B88:B89 B55:B87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096CF3-A541-4DFD-B852-F2C0B6225BE2}">
          <x14:formula1>
            <xm:f>'Country List'!$A$1:$A$249</xm:f>
          </x14:formula1>
          <xm:sqref>C5:C204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autoPageBreaks="0"/>
  </sheetPr>
  <dimension ref="A1:F4"/>
  <sheetViews>
    <sheetView showGridLines="0" zoomScale="80" zoomScaleNormal="80" workbookViewId="0">
      <selection activeCell="E33" sqref="E33"/>
    </sheetView>
  </sheetViews>
  <sheetFormatPr defaultColWidth="7.61328125" defaultRowHeight="13.5"/>
  <cols>
    <col min="1" max="1" width="16.23046875" style="12" bestFit="1" customWidth="1"/>
    <col min="2" max="2" width="10.4609375" style="12" bestFit="1" customWidth="1"/>
    <col min="3" max="6" width="39.765625" style="12" customWidth="1"/>
    <col min="7" max="16384" width="7.61328125" style="12"/>
  </cols>
  <sheetData>
    <row r="1" spans="1:6" ht="31.5" customHeight="1">
      <c r="A1" s="98" t="s">
        <v>223</v>
      </c>
      <c r="B1" s="42" t="s">
        <v>224</v>
      </c>
      <c r="C1" s="309" t="s">
        <v>204</v>
      </c>
      <c r="D1" s="310"/>
      <c r="E1" s="310"/>
      <c r="F1" s="311"/>
    </row>
    <row r="2" spans="1:6">
      <c r="A2" s="99"/>
      <c r="B2" s="99"/>
      <c r="C2" s="49" t="s">
        <v>124</v>
      </c>
      <c r="D2" s="49" t="s">
        <v>125</v>
      </c>
      <c r="E2" s="50" t="s">
        <v>126</v>
      </c>
      <c r="F2" s="49" t="s">
        <v>127</v>
      </c>
    </row>
    <row r="3" spans="1:6" ht="14">
      <c r="A3" s="100"/>
      <c r="B3" s="100"/>
      <c r="C3" s="7" t="s">
        <v>96</v>
      </c>
      <c r="D3" s="7" t="s">
        <v>97</v>
      </c>
      <c r="E3" s="7" t="s">
        <v>98</v>
      </c>
      <c r="F3" s="7" t="s">
        <v>99</v>
      </c>
    </row>
    <row r="4" spans="1:6" ht="17">
      <c r="A4" s="85">
        <v>113</v>
      </c>
      <c r="B4" s="43" t="s">
        <v>124</v>
      </c>
      <c r="C4" s="293"/>
      <c r="D4" s="293"/>
      <c r="E4" s="293"/>
      <c r="F4" s="293"/>
    </row>
  </sheetData>
  <sheetProtection algorithmName="SHA-512" hashValue="WhiwFRK+Ot+fjfAioa/CRtPW+ykRtZgA8uF5qMU8Mr5pmGFuuZYrPM5wKpliWYtAcsZ5N8ZmrEtAILNdw91r9g==" saltValue="pythjECBEXydqEWUJY3Z1w==" spinCount="100000" sheet="1" objects="1" scenarios="1"/>
  <mergeCells count="1">
    <mergeCell ref="C1:F1"/>
  </mergeCells>
  <dataValidations count="1">
    <dataValidation type="whole" allowBlank="1" showInputMessage="1" showErrorMessage="1" sqref="C4 D4 E4 F4" xr:uid="{D7A65DE9-A6B6-480D-AF3C-967B3C438D32}">
      <formula1>0</formula1>
      <formula2>100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B4 C2:F2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autoPageBreaks="0"/>
  </sheetPr>
  <dimension ref="A1:E9"/>
  <sheetViews>
    <sheetView topLeftCell="B1" zoomScale="80" zoomScaleNormal="80" workbookViewId="0">
      <selection activeCell="E5" sqref="E5:E7"/>
    </sheetView>
  </sheetViews>
  <sheetFormatPr defaultColWidth="7.61328125" defaultRowHeight="13.5"/>
  <cols>
    <col min="1" max="1" width="16.3828125" style="84" customWidth="1"/>
    <col min="2" max="2" width="12.765625" style="84" customWidth="1"/>
    <col min="3" max="3" width="107.15234375" style="12" bestFit="1" customWidth="1"/>
    <col min="4" max="5" width="21.84375" style="12" customWidth="1"/>
    <col min="6" max="6" width="7.61328125" style="12" customWidth="1"/>
    <col min="7" max="16384" width="7.61328125" style="12"/>
  </cols>
  <sheetData>
    <row r="1" spans="1:5">
      <c r="A1" s="105" t="s">
        <v>223</v>
      </c>
      <c r="B1" s="106" t="s">
        <v>224</v>
      </c>
      <c r="C1" s="103" t="s">
        <v>189</v>
      </c>
    </row>
    <row r="2" spans="1:5" ht="43.5" customHeight="1">
      <c r="A2" s="107"/>
      <c r="B2" s="107"/>
      <c r="C2" s="104" t="s">
        <v>190</v>
      </c>
    </row>
    <row r="3" spans="1:5">
      <c r="A3" s="88"/>
      <c r="B3" s="88"/>
      <c r="C3" s="50" t="s">
        <v>124</v>
      </c>
      <c r="D3" s="43" t="s">
        <v>125</v>
      </c>
      <c r="E3" s="43" t="s">
        <v>126</v>
      </c>
    </row>
    <row r="4" spans="1:5" ht="42">
      <c r="A4" s="88"/>
      <c r="B4" s="88"/>
      <c r="C4" s="101" t="s">
        <v>191</v>
      </c>
      <c r="D4" s="7" t="s">
        <v>192</v>
      </c>
      <c r="E4" s="8" t="s">
        <v>193</v>
      </c>
    </row>
    <row r="5" spans="1:5">
      <c r="A5" s="90">
        <v>114</v>
      </c>
      <c r="B5" s="43" t="s">
        <v>124</v>
      </c>
      <c r="C5" s="183"/>
      <c r="D5" s="159"/>
      <c r="E5" s="182"/>
    </row>
    <row r="6" spans="1:5">
      <c r="A6" s="90">
        <v>114</v>
      </c>
      <c r="B6" s="43" t="s">
        <v>125</v>
      </c>
      <c r="C6" s="183"/>
      <c r="D6" s="159"/>
      <c r="E6" s="182"/>
    </row>
    <row r="7" spans="1:5">
      <c r="A7" s="90">
        <v>114</v>
      </c>
      <c r="B7" s="43" t="s">
        <v>126</v>
      </c>
      <c r="C7" s="184"/>
      <c r="D7" s="159"/>
      <c r="E7" s="182"/>
    </row>
    <row r="8" spans="1:5">
      <c r="A8" s="90">
        <v>114</v>
      </c>
      <c r="B8" s="43" t="s">
        <v>127</v>
      </c>
      <c r="C8" s="184"/>
      <c r="D8" s="159"/>
      <c r="E8" s="182"/>
    </row>
    <row r="9" spans="1:5">
      <c r="A9" s="163">
        <v>114</v>
      </c>
      <c r="B9" s="164" t="s">
        <v>128</v>
      </c>
      <c r="C9" s="184"/>
      <c r="D9" s="159"/>
      <c r="E9" s="182"/>
    </row>
  </sheetData>
  <sheetProtection algorithmName="SHA-512" hashValue="13kNTapxB6nlVdWzYWhLwAAPeAsH7IIsJCTgPQabEbC0wcwyAeiUno3TR0TYZsJEsS+OeL0Uwyvs0ffp/myA0w==" saltValue="jF3zEjQLMUPoyJdpjIpL3g==" spinCount="100000" sheet="1" objects="1" scenarios="1"/>
  <dataValidations count="3">
    <dataValidation type="whole" operator="greaterThanOrEqual" allowBlank="1" showInputMessage="1" showErrorMessage="1" sqref="D5:D9" xr:uid="{00000000-0002-0000-0F00-000000000000}">
      <formula1>0</formula1>
    </dataValidation>
    <dataValidation type="textLength" allowBlank="1" showInputMessage="1" showErrorMessage="1" sqref="C7:C9" xr:uid="{417D1E74-3366-4A3C-B1BE-B3537C20E5EE}">
      <formula1>0</formula1>
      <formula2>500</formula2>
    </dataValidation>
    <dataValidation type="whole" allowBlank="1" showInputMessage="1" showErrorMessage="1" sqref="E5:E9" xr:uid="{457A3225-FC93-4A07-A3D6-935B6DB6F3C6}">
      <formula1>0</formula1>
      <formula2>100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B5:B9 C3 D3:E3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91F0A-65EE-4B24-AF02-F74E2B73F9EC}">
  <sheetPr>
    <pageSetUpPr autoPageBreaks="0"/>
  </sheetPr>
  <dimension ref="A1:E8"/>
  <sheetViews>
    <sheetView topLeftCell="B1" zoomScale="80" zoomScaleNormal="80" workbookViewId="0">
      <selection activeCell="E25" sqref="E24:E25"/>
    </sheetView>
  </sheetViews>
  <sheetFormatPr defaultColWidth="7.61328125" defaultRowHeight="13.5"/>
  <cols>
    <col min="1" max="1" width="16.3828125" style="84" customWidth="1"/>
    <col min="2" max="2" width="12.765625" style="84" customWidth="1"/>
    <col min="3" max="3" width="107.15234375" style="12" bestFit="1" customWidth="1"/>
    <col min="4" max="5" width="21.84375" style="12" customWidth="1"/>
    <col min="6" max="16384" width="7.61328125" style="12"/>
  </cols>
  <sheetData>
    <row r="1" spans="1:5">
      <c r="A1" s="105" t="s">
        <v>223</v>
      </c>
      <c r="B1" s="106" t="s">
        <v>224</v>
      </c>
      <c r="C1" s="103" t="s">
        <v>194</v>
      </c>
    </row>
    <row r="2" spans="1:5">
      <c r="A2" s="88"/>
      <c r="B2" s="88"/>
      <c r="C2" s="43" t="s">
        <v>124</v>
      </c>
      <c r="D2" s="43" t="s">
        <v>125</v>
      </c>
      <c r="E2" s="43" t="s">
        <v>126</v>
      </c>
    </row>
    <row r="3" spans="1:5" ht="42">
      <c r="A3" s="88"/>
      <c r="B3" s="88"/>
      <c r="C3" s="102" t="s">
        <v>195</v>
      </c>
      <c r="D3" s="7" t="s">
        <v>192</v>
      </c>
      <c r="E3" s="8" t="s">
        <v>196</v>
      </c>
    </row>
    <row r="4" spans="1:5">
      <c r="A4" s="90">
        <v>115</v>
      </c>
      <c r="B4" s="43" t="s">
        <v>124</v>
      </c>
      <c r="C4" s="183"/>
      <c r="D4" s="159"/>
      <c r="E4" s="182"/>
    </row>
    <row r="5" spans="1:5">
      <c r="A5" s="90">
        <v>115</v>
      </c>
      <c r="B5" s="43" t="s">
        <v>125</v>
      </c>
      <c r="C5" s="183"/>
      <c r="D5" s="159"/>
      <c r="E5" s="182"/>
    </row>
    <row r="6" spans="1:5">
      <c r="A6" s="90">
        <v>115</v>
      </c>
      <c r="B6" s="43" t="s">
        <v>126</v>
      </c>
      <c r="C6" s="184"/>
      <c r="D6" s="159"/>
      <c r="E6" s="182"/>
    </row>
    <row r="7" spans="1:5">
      <c r="A7" s="90">
        <v>115</v>
      </c>
      <c r="B7" s="43" t="s">
        <v>127</v>
      </c>
      <c r="C7" s="184"/>
      <c r="D7" s="159"/>
      <c r="E7" s="182"/>
    </row>
    <row r="8" spans="1:5">
      <c r="A8" s="90">
        <v>115</v>
      </c>
      <c r="B8" s="43" t="s">
        <v>128</v>
      </c>
      <c r="C8" s="184"/>
      <c r="D8" s="159"/>
      <c r="E8" s="182"/>
    </row>
  </sheetData>
  <sheetProtection algorithmName="SHA-512" hashValue="VYSlavNCZCwFWPnZkQVgrT296lCUFxDWmL9zuCOy6/rUfmBKs1iATMXrr8q3zzcEyyJ2rr08SSHX0jkpKmwp+g==" saltValue="w7UHRlf4E5e7SzFprdaW1Q==" spinCount="100000" sheet="1" objects="1" scenarios="1"/>
  <dataValidations count="3">
    <dataValidation type="textLength" allowBlank="1" showInputMessage="1" showErrorMessage="1" sqref="C6:C8" xr:uid="{22D09571-4485-4A48-9581-DBF3559D3E99}">
      <formula1>0</formula1>
      <formula2>500</formula2>
    </dataValidation>
    <dataValidation type="whole" operator="greaterThanOrEqual" allowBlank="1" showInputMessage="1" showErrorMessage="1" sqref="D4:D8" xr:uid="{0B14FAEC-5ED7-4865-A310-B5FB107F41A4}">
      <formula1>0</formula1>
    </dataValidation>
    <dataValidation type="whole" allowBlank="1" showInputMessage="1" showErrorMessage="1" sqref="E4:E8" xr:uid="{F3E7EAAC-F162-4598-B4EE-32B973879E89}">
      <formula1>0</formula1>
      <formula2>100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B4:B8 C2:E2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F9F74-34C4-4032-BA89-916954565B2D}">
  <sheetPr>
    <pageSetUpPr autoPageBreaks="0"/>
  </sheetPr>
  <dimension ref="A1:F54"/>
  <sheetViews>
    <sheetView zoomScale="80" zoomScaleNormal="80" workbookViewId="0">
      <selection activeCell="B36" sqref="B36"/>
    </sheetView>
  </sheetViews>
  <sheetFormatPr defaultColWidth="7.3828125" defaultRowHeight="13.5"/>
  <cols>
    <col min="1" max="1" width="15.765625" style="84" bestFit="1" customWidth="1"/>
    <col min="2" max="2" width="10.15234375" style="84" bestFit="1" customWidth="1"/>
    <col min="3" max="3" width="103.61328125" style="12" bestFit="1" customWidth="1"/>
    <col min="4" max="4" width="30.23046875" style="12" bestFit="1" customWidth="1"/>
    <col min="5" max="5" width="43" style="12" bestFit="1" customWidth="1"/>
    <col min="6" max="6" width="45.23046875" style="12" bestFit="1" customWidth="1"/>
    <col min="7" max="16384" width="7.3828125" style="12"/>
  </cols>
  <sheetData>
    <row r="1" spans="1:6">
      <c r="A1" s="263" t="s">
        <v>223</v>
      </c>
      <c r="B1" s="264" t="s">
        <v>224</v>
      </c>
      <c r="C1" s="265" t="s">
        <v>563</v>
      </c>
      <c r="D1" s="266"/>
    </row>
    <row r="2" spans="1:6">
      <c r="A2" s="267"/>
      <c r="B2" s="268"/>
      <c r="C2" s="265"/>
      <c r="D2" s="266"/>
    </row>
    <row r="3" spans="1:6">
      <c r="A3" s="88"/>
      <c r="B3" s="88"/>
      <c r="C3" s="43" t="s">
        <v>124</v>
      </c>
      <c r="D3" s="43" t="s">
        <v>125</v>
      </c>
      <c r="E3" s="269" t="s">
        <v>126</v>
      </c>
      <c r="F3" s="43" t="s">
        <v>127</v>
      </c>
    </row>
    <row r="4" spans="1:6" ht="14">
      <c r="A4" s="88"/>
      <c r="B4" s="97"/>
      <c r="C4" s="8" t="s">
        <v>95</v>
      </c>
      <c r="D4" s="8" t="s">
        <v>564</v>
      </c>
      <c r="E4" s="270" t="s">
        <v>565</v>
      </c>
      <c r="F4" s="48" t="s">
        <v>764</v>
      </c>
    </row>
    <row r="5" spans="1:6">
      <c r="A5" s="90">
        <v>116</v>
      </c>
      <c r="B5" s="43" t="s">
        <v>124</v>
      </c>
      <c r="C5" s="159"/>
      <c r="D5" s="159"/>
      <c r="E5" s="183"/>
      <c r="F5" s="159"/>
    </row>
    <row r="6" spans="1:6">
      <c r="A6" s="90">
        <v>116</v>
      </c>
      <c r="B6" s="43" t="s">
        <v>125</v>
      </c>
      <c r="C6" s="159"/>
      <c r="D6" s="159"/>
      <c r="E6" s="183"/>
      <c r="F6" s="159"/>
    </row>
    <row r="7" spans="1:6">
      <c r="A7" s="90">
        <v>116</v>
      </c>
      <c r="B7" s="43" t="s">
        <v>126</v>
      </c>
      <c r="C7" s="159"/>
      <c r="D7" s="159"/>
      <c r="E7" s="183"/>
      <c r="F7" s="159"/>
    </row>
    <row r="8" spans="1:6">
      <c r="A8" s="90">
        <v>116</v>
      </c>
      <c r="B8" s="43" t="s">
        <v>127</v>
      </c>
      <c r="C8" s="159"/>
      <c r="D8" s="159"/>
      <c r="E8" s="183"/>
      <c r="F8" s="159"/>
    </row>
    <row r="9" spans="1:6">
      <c r="A9" s="90">
        <v>116</v>
      </c>
      <c r="B9" s="43" t="s">
        <v>128</v>
      </c>
      <c r="C9" s="159"/>
      <c r="D9" s="159"/>
      <c r="E9" s="183"/>
      <c r="F9" s="159"/>
    </row>
    <row r="10" spans="1:6">
      <c r="A10" s="90">
        <v>116</v>
      </c>
      <c r="B10" s="43" t="s">
        <v>129</v>
      </c>
      <c r="C10" s="159"/>
      <c r="D10" s="159"/>
      <c r="E10" s="183"/>
      <c r="F10" s="159"/>
    </row>
    <row r="11" spans="1:6">
      <c r="A11" s="90">
        <v>116</v>
      </c>
      <c r="B11" s="43" t="s">
        <v>130</v>
      </c>
      <c r="C11" s="159"/>
      <c r="D11" s="159"/>
      <c r="E11" s="183"/>
      <c r="F11" s="159"/>
    </row>
    <row r="12" spans="1:6">
      <c r="A12" s="90">
        <v>116</v>
      </c>
      <c r="B12" s="43" t="s">
        <v>131</v>
      </c>
      <c r="C12" s="159"/>
      <c r="D12" s="159"/>
      <c r="E12" s="183"/>
      <c r="F12" s="159"/>
    </row>
    <row r="13" spans="1:6">
      <c r="A13" s="90">
        <v>116</v>
      </c>
      <c r="B13" s="43" t="s">
        <v>132</v>
      </c>
      <c r="C13" s="159"/>
      <c r="D13" s="159"/>
      <c r="E13" s="183"/>
      <c r="F13" s="159"/>
    </row>
    <row r="14" spans="1:6">
      <c r="A14" s="90">
        <v>116</v>
      </c>
      <c r="B14" s="43" t="s">
        <v>133</v>
      </c>
      <c r="C14" s="159"/>
      <c r="D14" s="159"/>
      <c r="E14" s="183"/>
      <c r="F14" s="159"/>
    </row>
    <row r="15" spans="1:6">
      <c r="A15" s="90">
        <v>116</v>
      </c>
      <c r="B15" s="43" t="s">
        <v>134</v>
      </c>
      <c r="C15" s="159"/>
      <c r="D15" s="159"/>
      <c r="E15" s="183"/>
      <c r="F15" s="159"/>
    </row>
    <row r="16" spans="1:6">
      <c r="A16" s="90">
        <v>116</v>
      </c>
      <c r="B16" s="43" t="s">
        <v>135</v>
      </c>
      <c r="C16" s="159"/>
      <c r="D16" s="159"/>
      <c r="E16" s="183"/>
      <c r="F16" s="159"/>
    </row>
    <row r="17" spans="1:6">
      <c r="A17" s="90">
        <v>116</v>
      </c>
      <c r="B17" s="43" t="s">
        <v>136</v>
      </c>
      <c r="C17" s="159"/>
      <c r="D17" s="159"/>
      <c r="E17" s="183"/>
      <c r="F17" s="159"/>
    </row>
    <row r="18" spans="1:6">
      <c r="A18" s="90">
        <v>116</v>
      </c>
      <c r="B18" s="43" t="s">
        <v>137</v>
      </c>
      <c r="C18" s="159"/>
      <c r="D18" s="159"/>
      <c r="E18" s="183"/>
      <c r="F18" s="159"/>
    </row>
    <row r="19" spans="1:6">
      <c r="A19" s="90">
        <v>116</v>
      </c>
      <c r="B19" s="43" t="s">
        <v>140</v>
      </c>
      <c r="C19" s="159"/>
      <c r="D19" s="159"/>
      <c r="E19" s="183"/>
      <c r="F19" s="159"/>
    </row>
    <row r="20" spans="1:6">
      <c r="A20" s="90">
        <v>116</v>
      </c>
      <c r="B20" s="43" t="s">
        <v>141</v>
      </c>
      <c r="C20" s="159"/>
      <c r="D20" s="159"/>
      <c r="E20" s="183"/>
      <c r="F20" s="159"/>
    </row>
    <row r="21" spans="1:6">
      <c r="A21" s="90">
        <v>116</v>
      </c>
      <c r="B21" s="43" t="s">
        <v>142</v>
      </c>
      <c r="C21" s="159"/>
      <c r="D21" s="159"/>
      <c r="E21" s="183"/>
      <c r="F21" s="159"/>
    </row>
    <row r="22" spans="1:6">
      <c r="A22" s="90">
        <v>116</v>
      </c>
      <c r="B22" s="43" t="s">
        <v>143</v>
      </c>
      <c r="C22" s="159"/>
      <c r="D22" s="159"/>
      <c r="E22" s="183"/>
      <c r="F22" s="159"/>
    </row>
    <row r="23" spans="1:6">
      <c r="A23" s="90">
        <v>116</v>
      </c>
      <c r="B23" s="43" t="s">
        <v>146</v>
      </c>
      <c r="C23" s="159"/>
      <c r="D23" s="159"/>
      <c r="E23" s="183"/>
      <c r="F23" s="159"/>
    </row>
    <row r="24" spans="1:6">
      <c r="A24" s="90">
        <v>116</v>
      </c>
      <c r="B24" s="43" t="s">
        <v>144</v>
      </c>
      <c r="C24" s="159"/>
      <c r="D24" s="159"/>
      <c r="E24" s="183"/>
      <c r="F24" s="159"/>
    </row>
    <row r="25" spans="1:6">
      <c r="A25" s="90">
        <v>116</v>
      </c>
      <c r="B25" s="43" t="s">
        <v>147</v>
      </c>
      <c r="C25" s="159"/>
      <c r="D25" s="159"/>
      <c r="E25" s="183"/>
      <c r="F25" s="159"/>
    </row>
    <row r="26" spans="1:6">
      <c r="A26" s="90">
        <v>116</v>
      </c>
      <c r="B26" s="43" t="s">
        <v>145</v>
      </c>
      <c r="C26" s="159"/>
      <c r="D26" s="159"/>
      <c r="E26" s="183"/>
      <c r="F26" s="159"/>
    </row>
    <row r="27" spans="1:6">
      <c r="A27" s="90">
        <v>116</v>
      </c>
      <c r="B27" s="43" t="s">
        <v>148</v>
      </c>
      <c r="C27" s="159"/>
      <c r="D27" s="159"/>
      <c r="E27" s="183"/>
      <c r="F27" s="159"/>
    </row>
    <row r="28" spans="1:6">
      <c r="A28" s="90">
        <v>116</v>
      </c>
      <c r="B28" s="43" t="s">
        <v>149</v>
      </c>
      <c r="C28" s="159"/>
      <c r="D28" s="159"/>
      <c r="E28" s="183"/>
      <c r="F28" s="159"/>
    </row>
    <row r="29" spans="1:6">
      <c r="A29" s="90">
        <v>116</v>
      </c>
      <c r="B29" s="43" t="s">
        <v>150</v>
      </c>
      <c r="C29" s="159"/>
      <c r="D29" s="159"/>
      <c r="E29" s="183"/>
      <c r="F29" s="159"/>
    </row>
    <row r="30" spans="1:6">
      <c r="A30" s="90">
        <v>116</v>
      </c>
      <c r="B30" s="43" t="s">
        <v>151</v>
      </c>
      <c r="C30" s="159"/>
      <c r="D30" s="159"/>
      <c r="E30" s="183"/>
      <c r="F30" s="159"/>
    </row>
    <row r="31" spans="1:6">
      <c r="A31" s="90">
        <v>116</v>
      </c>
      <c r="B31" s="43" t="s">
        <v>152</v>
      </c>
      <c r="C31" s="159"/>
      <c r="D31" s="159"/>
      <c r="E31" s="183"/>
      <c r="F31" s="159"/>
    </row>
    <row r="32" spans="1:6">
      <c r="A32" s="90">
        <v>116</v>
      </c>
      <c r="B32" s="43" t="s">
        <v>153</v>
      </c>
      <c r="C32" s="159"/>
      <c r="D32" s="159"/>
      <c r="E32" s="183"/>
      <c r="F32" s="159"/>
    </row>
    <row r="33" spans="1:6">
      <c r="A33" s="90">
        <v>116</v>
      </c>
      <c r="B33" s="43" t="s">
        <v>161</v>
      </c>
      <c r="C33" s="159"/>
      <c r="D33" s="159"/>
      <c r="E33" s="183"/>
      <c r="F33" s="159"/>
    </row>
    <row r="34" spans="1:6">
      <c r="A34" s="90">
        <v>116</v>
      </c>
      <c r="B34" s="43" t="s">
        <v>162</v>
      </c>
      <c r="C34" s="159"/>
      <c r="D34" s="159"/>
      <c r="E34" s="183"/>
      <c r="F34" s="159"/>
    </row>
    <row r="35" spans="1:6">
      <c r="A35" s="90">
        <v>116</v>
      </c>
      <c r="B35" s="43" t="s">
        <v>163</v>
      </c>
      <c r="C35" s="159"/>
      <c r="D35" s="159"/>
      <c r="E35" s="183"/>
      <c r="F35" s="159"/>
    </row>
    <row r="36" spans="1:6">
      <c r="A36" s="90">
        <v>116</v>
      </c>
      <c r="B36" s="43" t="s">
        <v>164</v>
      </c>
      <c r="C36" s="159"/>
      <c r="D36" s="159"/>
      <c r="E36" s="183"/>
      <c r="F36" s="159"/>
    </row>
    <row r="37" spans="1:6">
      <c r="A37" s="90">
        <v>116</v>
      </c>
      <c r="B37" s="43" t="s">
        <v>165</v>
      </c>
      <c r="C37" s="159"/>
      <c r="D37" s="159"/>
      <c r="E37" s="183"/>
      <c r="F37" s="159"/>
    </row>
    <row r="38" spans="1:6">
      <c r="A38" s="90">
        <v>116</v>
      </c>
      <c r="B38" s="43" t="s">
        <v>166</v>
      </c>
      <c r="C38" s="159"/>
      <c r="D38" s="159"/>
      <c r="E38" s="183"/>
      <c r="F38" s="159"/>
    </row>
    <row r="39" spans="1:6">
      <c r="A39" s="90">
        <v>116</v>
      </c>
      <c r="B39" s="43" t="s">
        <v>167</v>
      </c>
      <c r="C39" s="159"/>
      <c r="D39" s="159"/>
      <c r="E39" s="183"/>
      <c r="F39" s="159"/>
    </row>
    <row r="40" spans="1:6">
      <c r="A40" s="90">
        <v>116</v>
      </c>
      <c r="B40" s="43" t="s">
        <v>168</v>
      </c>
      <c r="C40" s="159"/>
      <c r="D40" s="159"/>
      <c r="E40" s="183"/>
      <c r="F40" s="159"/>
    </row>
    <row r="41" spans="1:6">
      <c r="A41" s="90">
        <v>116</v>
      </c>
      <c r="B41" s="43" t="s">
        <v>169</v>
      </c>
      <c r="C41" s="159"/>
      <c r="D41" s="159"/>
      <c r="E41" s="183"/>
      <c r="F41" s="159"/>
    </row>
    <row r="42" spans="1:6">
      <c r="A42" s="90">
        <v>116</v>
      </c>
      <c r="B42" s="43" t="s">
        <v>170</v>
      </c>
      <c r="C42" s="159"/>
      <c r="D42" s="159"/>
      <c r="E42" s="183"/>
      <c r="F42" s="159"/>
    </row>
    <row r="43" spans="1:6">
      <c r="A43" s="90">
        <v>116</v>
      </c>
      <c r="B43" s="43" t="s">
        <v>171</v>
      </c>
      <c r="C43" s="159"/>
      <c r="D43" s="159"/>
      <c r="E43" s="183"/>
      <c r="F43" s="159"/>
    </row>
    <row r="44" spans="1:6">
      <c r="A44" s="90">
        <v>116</v>
      </c>
      <c r="B44" s="43" t="s">
        <v>172</v>
      </c>
      <c r="C44" s="159"/>
      <c r="D44" s="159"/>
      <c r="E44" s="183"/>
      <c r="F44" s="159"/>
    </row>
    <row r="45" spans="1:6">
      <c r="A45" s="90">
        <v>116</v>
      </c>
      <c r="B45" s="43" t="s">
        <v>173</v>
      </c>
      <c r="C45" s="159"/>
      <c r="D45" s="159"/>
      <c r="E45" s="183"/>
      <c r="F45" s="159"/>
    </row>
    <row r="46" spans="1:6">
      <c r="A46" s="90">
        <v>116</v>
      </c>
      <c r="B46" s="43" t="s">
        <v>174</v>
      </c>
      <c r="C46" s="159"/>
      <c r="D46" s="159"/>
      <c r="E46" s="183"/>
      <c r="F46" s="159"/>
    </row>
    <row r="47" spans="1:6">
      <c r="A47" s="90">
        <v>116</v>
      </c>
      <c r="B47" s="43" t="s">
        <v>175</v>
      </c>
      <c r="C47" s="159"/>
      <c r="D47" s="159"/>
      <c r="E47" s="183"/>
      <c r="F47" s="159"/>
    </row>
    <row r="48" spans="1:6">
      <c r="A48" s="90">
        <v>116</v>
      </c>
      <c r="B48" s="43" t="s">
        <v>176</v>
      </c>
      <c r="C48" s="159"/>
      <c r="D48" s="159"/>
      <c r="E48" s="183"/>
      <c r="F48" s="159"/>
    </row>
    <row r="49" spans="1:6">
      <c r="A49" s="90">
        <v>116</v>
      </c>
      <c r="B49" s="43" t="s">
        <v>177</v>
      </c>
      <c r="C49" s="159"/>
      <c r="D49" s="159"/>
      <c r="E49" s="183"/>
      <c r="F49" s="159"/>
    </row>
    <row r="50" spans="1:6">
      <c r="A50" s="90">
        <v>116</v>
      </c>
      <c r="B50" s="43" t="s">
        <v>178</v>
      </c>
      <c r="C50" s="159"/>
      <c r="D50" s="159"/>
      <c r="E50" s="183"/>
      <c r="F50" s="159"/>
    </row>
    <row r="51" spans="1:6">
      <c r="A51" s="90">
        <v>116</v>
      </c>
      <c r="B51" s="43" t="s">
        <v>179</v>
      </c>
      <c r="C51" s="159"/>
      <c r="D51" s="159"/>
      <c r="E51" s="183"/>
      <c r="F51" s="159"/>
    </row>
    <row r="52" spans="1:6">
      <c r="A52" s="90">
        <v>116</v>
      </c>
      <c r="B52" s="43" t="s">
        <v>180</v>
      </c>
      <c r="C52" s="159"/>
      <c r="D52" s="159"/>
      <c r="E52" s="183"/>
      <c r="F52" s="159"/>
    </row>
    <row r="53" spans="1:6">
      <c r="A53" s="90">
        <v>116</v>
      </c>
      <c r="B53" s="43" t="s">
        <v>181</v>
      </c>
      <c r="C53" s="159"/>
      <c r="D53" s="159"/>
      <c r="E53" s="183"/>
      <c r="F53" s="159"/>
    </row>
    <row r="54" spans="1:6">
      <c r="A54" s="90">
        <v>116</v>
      </c>
      <c r="B54" s="43" t="s">
        <v>182</v>
      </c>
      <c r="C54" s="159"/>
      <c r="D54" s="159"/>
      <c r="E54" s="183"/>
      <c r="F54" s="159"/>
    </row>
  </sheetData>
  <sheetProtection algorithmName="SHA-512" hashValue="wNVwOl78IOp9HLez2nCuLC6a8AwRT/1bFJt0KmH5cmbLi1VgmvhSch6j8bOV8B8NP+eIZeZTY98wQHuzsurXJg==" saltValue="wouaemTCspo60Wk+03WK6Q==" spinCount="100000" sheet="1" objects="1" scenarios="1"/>
  <conditionalFormatting sqref="C5:C54">
    <cfRule type="expression" dxfId="1" priority="3">
      <formula>AND(ISBLANK(C5),D5&lt;&gt;"")</formula>
    </cfRule>
  </conditionalFormatting>
  <conditionalFormatting sqref="D5:D54">
    <cfRule type="expression" dxfId="0" priority="1">
      <formula>AND(ISBLANK(D5),C5&lt;&gt;"")</formula>
    </cfRule>
  </conditionalFormatting>
  <dataValidations count="1">
    <dataValidation type="whole" operator="greaterThanOrEqual" allowBlank="1" showInputMessage="1" showErrorMessage="1" sqref="D5 E5 E6 F5 E7:E54 F6:F54 D6:D20 D22:D54 D21" xr:uid="{1C870CB4-6330-4058-8CAE-069B5B1F726C}">
      <formula1>0</formula1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B5:B110 C3 D3:F3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D480C1-CC80-4F23-A0F5-6841A0D86607}">
          <x14:formula1>
            <xm:f>'Country List'!$A$1:$A$249</xm:f>
          </x14:formula1>
          <xm:sqref>C5:C54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autoPageBreaks="0"/>
  </sheetPr>
  <dimension ref="A1:A249"/>
  <sheetViews>
    <sheetView workbookViewId="0">
      <selection activeCell="E12" sqref="E12"/>
    </sheetView>
  </sheetViews>
  <sheetFormatPr defaultRowHeight="13.5"/>
  <cols>
    <col min="1" max="1" width="46.15234375" customWidth="1"/>
  </cols>
  <sheetData>
    <row r="1" spans="1:1">
      <c r="A1" t="s">
        <v>260</v>
      </c>
    </row>
    <row r="2" spans="1:1">
      <c r="A2" t="s">
        <v>261</v>
      </c>
    </row>
    <row r="3" spans="1:1">
      <c r="A3" t="s">
        <v>262</v>
      </c>
    </row>
    <row r="4" spans="1:1">
      <c r="A4" t="s">
        <v>263</v>
      </c>
    </row>
    <row r="5" spans="1:1">
      <c r="A5" t="s">
        <v>264</v>
      </c>
    </row>
    <row r="6" spans="1:1">
      <c r="A6" t="s">
        <v>265</v>
      </c>
    </row>
    <row r="7" spans="1:1">
      <c r="A7" t="s">
        <v>266</v>
      </c>
    </row>
    <row r="8" spans="1:1">
      <c r="A8" t="s">
        <v>267</v>
      </c>
    </row>
    <row r="9" spans="1:1">
      <c r="A9" t="s">
        <v>268</v>
      </c>
    </row>
    <row r="10" spans="1:1">
      <c r="A10" t="s">
        <v>269</v>
      </c>
    </row>
    <row r="11" spans="1:1">
      <c r="A11" t="s">
        <v>270</v>
      </c>
    </row>
    <row r="12" spans="1:1">
      <c r="A12" t="s">
        <v>271</v>
      </c>
    </row>
    <row r="13" spans="1:1">
      <c r="A13" t="s">
        <v>272</v>
      </c>
    </row>
    <row r="14" spans="1:1">
      <c r="A14" t="s">
        <v>273</v>
      </c>
    </row>
    <row r="15" spans="1:1">
      <c r="A15" t="s">
        <v>274</v>
      </c>
    </row>
    <row r="16" spans="1:1">
      <c r="A16" t="s">
        <v>275</v>
      </c>
    </row>
    <row r="17" spans="1:1">
      <c r="A17" t="s">
        <v>276</v>
      </c>
    </row>
    <row r="18" spans="1:1">
      <c r="A18" t="s">
        <v>277</v>
      </c>
    </row>
    <row r="19" spans="1:1">
      <c r="A19" t="s">
        <v>278</v>
      </c>
    </row>
    <row r="20" spans="1:1">
      <c r="A20" t="s">
        <v>279</v>
      </c>
    </row>
    <row r="21" spans="1:1">
      <c r="A21" t="s">
        <v>280</v>
      </c>
    </row>
    <row r="22" spans="1:1">
      <c r="A22" t="s">
        <v>281</v>
      </c>
    </row>
    <row r="23" spans="1:1">
      <c r="A23" t="s">
        <v>282</v>
      </c>
    </row>
    <row r="24" spans="1:1">
      <c r="A24" t="s">
        <v>283</v>
      </c>
    </row>
    <row r="25" spans="1:1">
      <c r="A25" t="s">
        <v>284</v>
      </c>
    </row>
    <row r="26" spans="1:1">
      <c r="A26" t="s">
        <v>285</v>
      </c>
    </row>
    <row r="27" spans="1:1">
      <c r="A27" t="s">
        <v>286</v>
      </c>
    </row>
    <row r="28" spans="1:1">
      <c r="A28" t="s">
        <v>287</v>
      </c>
    </row>
    <row r="29" spans="1:1">
      <c r="A29" t="s">
        <v>288</v>
      </c>
    </row>
    <row r="30" spans="1:1">
      <c r="A30" t="s">
        <v>289</v>
      </c>
    </row>
    <row r="31" spans="1:1">
      <c r="A31" t="s">
        <v>290</v>
      </c>
    </row>
    <row r="32" spans="1:1">
      <c r="A32" t="s">
        <v>291</v>
      </c>
    </row>
    <row r="33" spans="1:1">
      <c r="A33" t="s">
        <v>292</v>
      </c>
    </row>
    <row r="34" spans="1:1">
      <c r="A34" t="s">
        <v>293</v>
      </c>
    </row>
    <row r="35" spans="1:1">
      <c r="A35" t="s">
        <v>294</v>
      </c>
    </row>
    <row r="36" spans="1:1">
      <c r="A36" t="s">
        <v>295</v>
      </c>
    </row>
    <row r="37" spans="1:1">
      <c r="A37" t="s">
        <v>296</v>
      </c>
    </row>
    <row r="38" spans="1:1">
      <c r="A38" t="s">
        <v>297</v>
      </c>
    </row>
    <row r="39" spans="1:1">
      <c r="A39" t="s">
        <v>298</v>
      </c>
    </row>
    <row r="40" spans="1:1">
      <c r="A40" t="s">
        <v>299</v>
      </c>
    </row>
    <row r="41" spans="1:1">
      <c r="A41" t="s">
        <v>300</v>
      </c>
    </row>
    <row r="42" spans="1:1">
      <c r="A42" t="s">
        <v>301</v>
      </c>
    </row>
    <row r="43" spans="1:1">
      <c r="A43" t="s">
        <v>302</v>
      </c>
    </row>
    <row r="44" spans="1:1">
      <c r="A44" t="s">
        <v>303</v>
      </c>
    </row>
    <row r="45" spans="1:1">
      <c r="A45" t="s">
        <v>304</v>
      </c>
    </row>
    <row r="46" spans="1:1">
      <c r="A46" t="s">
        <v>305</v>
      </c>
    </row>
    <row r="47" spans="1:1">
      <c r="A47" t="s">
        <v>306</v>
      </c>
    </row>
    <row r="48" spans="1:1">
      <c r="A48" t="s">
        <v>307</v>
      </c>
    </row>
    <row r="49" spans="1:1">
      <c r="A49" t="s">
        <v>308</v>
      </c>
    </row>
    <row r="50" spans="1:1">
      <c r="A50" t="s">
        <v>309</v>
      </c>
    </row>
    <row r="51" spans="1:1">
      <c r="A51" t="s">
        <v>310</v>
      </c>
    </row>
    <row r="52" spans="1:1">
      <c r="A52" t="s">
        <v>311</v>
      </c>
    </row>
    <row r="53" spans="1:1">
      <c r="A53" t="s">
        <v>312</v>
      </c>
    </row>
    <row r="54" spans="1:1">
      <c r="A54" t="s">
        <v>313</v>
      </c>
    </row>
    <row r="55" spans="1:1">
      <c r="A55" t="s">
        <v>314</v>
      </c>
    </row>
    <row r="56" spans="1:1">
      <c r="A56" t="s">
        <v>315</v>
      </c>
    </row>
    <row r="57" spans="1:1">
      <c r="A57" t="s">
        <v>316</v>
      </c>
    </row>
    <row r="58" spans="1:1">
      <c r="A58" t="s">
        <v>317</v>
      </c>
    </row>
    <row r="59" spans="1:1">
      <c r="A59" t="s">
        <v>318</v>
      </c>
    </row>
    <row r="60" spans="1:1">
      <c r="A60" t="s">
        <v>319</v>
      </c>
    </row>
    <row r="61" spans="1:1">
      <c r="A61" t="s">
        <v>320</v>
      </c>
    </row>
    <row r="62" spans="1:1">
      <c r="A62" t="s">
        <v>321</v>
      </c>
    </row>
    <row r="63" spans="1:1">
      <c r="A63" t="s">
        <v>322</v>
      </c>
    </row>
    <row r="64" spans="1:1">
      <c r="A64" t="s">
        <v>323</v>
      </c>
    </row>
    <row r="65" spans="1:1">
      <c r="A65" t="s">
        <v>324</v>
      </c>
    </row>
    <row r="66" spans="1:1">
      <c r="A66" t="s">
        <v>325</v>
      </c>
    </row>
    <row r="67" spans="1:1">
      <c r="A67" t="s">
        <v>326</v>
      </c>
    </row>
    <row r="68" spans="1:1">
      <c r="A68" t="s">
        <v>327</v>
      </c>
    </row>
    <row r="69" spans="1:1">
      <c r="A69" t="s">
        <v>328</v>
      </c>
    </row>
    <row r="70" spans="1:1">
      <c r="A70" t="s">
        <v>329</v>
      </c>
    </row>
    <row r="71" spans="1:1">
      <c r="A71" t="s">
        <v>330</v>
      </c>
    </row>
    <row r="72" spans="1:1">
      <c r="A72" t="s">
        <v>331</v>
      </c>
    </row>
    <row r="73" spans="1:1">
      <c r="A73" t="s">
        <v>332</v>
      </c>
    </row>
    <row r="74" spans="1:1">
      <c r="A74" t="s">
        <v>333</v>
      </c>
    </row>
    <row r="75" spans="1:1">
      <c r="A75" t="s">
        <v>334</v>
      </c>
    </row>
    <row r="76" spans="1:1">
      <c r="A76" t="s">
        <v>335</v>
      </c>
    </row>
    <row r="77" spans="1:1">
      <c r="A77" t="s">
        <v>336</v>
      </c>
    </row>
    <row r="78" spans="1:1">
      <c r="A78" t="s">
        <v>337</v>
      </c>
    </row>
    <row r="79" spans="1:1">
      <c r="A79" t="s">
        <v>338</v>
      </c>
    </row>
    <row r="80" spans="1:1">
      <c r="A80" t="s">
        <v>339</v>
      </c>
    </row>
    <row r="81" spans="1:1">
      <c r="A81" t="s">
        <v>340</v>
      </c>
    </row>
    <row r="82" spans="1:1">
      <c r="A82" t="s">
        <v>341</v>
      </c>
    </row>
    <row r="83" spans="1:1">
      <c r="A83" t="s">
        <v>342</v>
      </c>
    </row>
    <row r="84" spans="1:1">
      <c r="A84" t="s">
        <v>343</v>
      </c>
    </row>
    <row r="85" spans="1:1">
      <c r="A85" t="s">
        <v>344</v>
      </c>
    </row>
    <row r="86" spans="1:1">
      <c r="A86" t="s">
        <v>345</v>
      </c>
    </row>
    <row r="87" spans="1:1">
      <c r="A87" t="s">
        <v>346</v>
      </c>
    </row>
    <row r="88" spans="1:1">
      <c r="A88" t="s">
        <v>347</v>
      </c>
    </row>
    <row r="89" spans="1:1">
      <c r="A89" t="s">
        <v>348</v>
      </c>
    </row>
    <row r="90" spans="1:1">
      <c r="A90" t="s">
        <v>349</v>
      </c>
    </row>
    <row r="91" spans="1:1">
      <c r="A91" t="s">
        <v>350</v>
      </c>
    </row>
    <row r="92" spans="1:1">
      <c r="A92" t="s">
        <v>351</v>
      </c>
    </row>
    <row r="93" spans="1:1">
      <c r="A93" t="s">
        <v>352</v>
      </c>
    </row>
    <row r="94" spans="1:1">
      <c r="A94" t="s">
        <v>353</v>
      </c>
    </row>
    <row r="95" spans="1:1">
      <c r="A95" t="s">
        <v>354</v>
      </c>
    </row>
    <row r="96" spans="1:1">
      <c r="A96" t="s">
        <v>355</v>
      </c>
    </row>
    <row r="97" spans="1:1">
      <c r="A97" t="s">
        <v>356</v>
      </c>
    </row>
    <row r="98" spans="1:1">
      <c r="A98" t="s">
        <v>357</v>
      </c>
    </row>
    <row r="99" spans="1:1">
      <c r="A99" t="s">
        <v>358</v>
      </c>
    </row>
    <row r="100" spans="1:1">
      <c r="A100" t="s">
        <v>359</v>
      </c>
    </row>
    <row r="101" spans="1:1">
      <c r="A101" t="s">
        <v>360</v>
      </c>
    </row>
    <row r="102" spans="1:1">
      <c r="A102" t="s">
        <v>361</v>
      </c>
    </row>
    <row r="103" spans="1:1">
      <c r="A103" t="s">
        <v>362</v>
      </c>
    </row>
    <row r="104" spans="1:1">
      <c r="A104" t="s">
        <v>363</v>
      </c>
    </row>
    <row r="105" spans="1:1">
      <c r="A105" t="s">
        <v>364</v>
      </c>
    </row>
    <row r="106" spans="1:1">
      <c r="A106" t="s">
        <v>365</v>
      </c>
    </row>
    <row r="107" spans="1:1">
      <c r="A107" t="s">
        <v>366</v>
      </c>
    </row>
    <row r="108" spans="1:1">
      <c r="A108" t="s">
        <v>367</v>
      </c>
    </row>
    <row r="109" spans="1:1">
      <c r="A109" t="s">
        <v>368</v>
      </c>
    </row>
    <row r="110" spans="1:1">
      <c r="A110" t="s">
        <v>369</v>
      </c>
    </row>
    <row r="111" spans="1:1">
      <c r="A111" t="s">
        <v>370</v>
      </c>
    </row>
    <row r="112" spans="1:1">
      <c r="A112" t="s">
        <v>371</v>
      </c>
    </row>
    <row r="113" spans="1:1">
      <c r="A113" t="s">
        <v>372</v>
      </c>
    </row>
    <row r="114" spans="1:1">
      <c r="A114" t="s">
        <v>373</v>
      </c>
    </row>
    <row r="115" spans="1:1">
      <c r="A115" t="s">
        <v>374</v>
      </c>
    </row>
    <row r="116" spans="1:1">
      <c r="A116" t="s">
        <v>375</v>
      </c>
    </row>
    <row r="117" spans="1:1">
      <c r="A117" t="s">
        <v>376</v>
      </c>
    </row>
    <row r="118" spans="1:1">
      <c r="A118" t="s">
        <v>377</v>
      </c>
    </row>
    <row r="119" spans="1:1">
      <c r="A119" t="s">
        <v>378</v>
      </c>
    </row>
    <row r="120" spans="1:1">
      <c r="A120" t="s">
        <v>379</v>
      </c>
    </row>
    <row r="121" spans="1:1">
      <c r="A121" t="s">
        <v>380</v>
      </c>
    </row>
    <row r="122" spans="1:1">
      <c r="A122" t="s">
        <v>381</v>
      </c>
    </row>
    <row r="123" spans="1:1">
      <c r="A123" t="s">
        <v>382</v>
      </c>
    </row>
    <row r="124" spans="1:1">
      <c r="A124" t="s">
        <v>383</v>
      </c>
    </row>
    <row r="125" spans="1:1">
      <c r="A125" t="s">
        <v>384</v>
      </c>
    </row>
    <row r="126" spans="1:1">
      <c r="A126" t="s">
        <v>385</v>
      </c>
    </row>
    <row r="127" spans="1:1">
      <c r="A127" t="s">
        <v>386</v>
      </c>
    </row>
    <row r="128" spans="1:1">
      <c r="A128" t="s">
        <v>387</v>
      </c>
    </row>
    <row r="129" spans="1:1">
      <c r="A129" t="s">
        <v>388</v>
      </c>
    </row>
    <row r="130" spans="1:1">
      <c r="A130" t="s">
        <v>389</v>
      </c>
    </row>
    <row r="131" spans="1:1">
      <c r="A131" t="s">
        <v>390</v>
      </c>
    </row>
    <row r="132" spans="1:1">
      <c r="A132" t="s">
        <v>391</v>
      </c>
    </row>
    <row r="133" spans="1:1">
      <c r="A133" t="s">
        <v>392</v>
      </c>
    </row>
    <row r="134" spans="1:1">
      <c r="A134" t="s">
        <v>393</v>
      </c>
    </row>
    <row r="135" spans="1:1">
      <c r="A135" t="s">
        <v>394</v>
      </c>
    </row>
    <row r="136" spans="1:1">
      <c r="A136" t="s">
        <v>395</v>
      </c>
    </row>
    <row r="137" spans="1:1">
      <c r="A137" t="s">
        <v>396</v>
      </c>
    </row>
    <row r="138" spans="1:1">
      <c r="A138" t="s">
        <v>397</v>
      </c>
    </row>
    <row r="139" spans="1:1">
      <c r="A139" t="s">
        <v>398</v>
      </c>
    </row>
    <row r="140" spans="1:1">
      <c r="A140" t="s">
        <v>399</v>
      </c>
    </row>
    <row r="141" spans="1:1">
      <c r="A141" t="s">
        <v>400</v>
      </c>
    </row>
    <row r="142" spans="1:1">
      <c r="A142" t="s">
        <v>401</v>
      </c>
    </row>
    <row r="143" spans="1:1">
      <c r="A143" t="s">
        <v>402</v>
      </c>
    </row>
    <row r="144" spans="1:1">
      <c r="A144" t="s">
        <v>403</v>
      </c>
    </row>
    <row r="145" spans="1:1">
      <c r="A145" t="s">
        <v>404</v>
      </c>
    </row>
    <row r="146" spans="1:1">
      <c r="A146" t="s">
        <v>405</v>
      </c>
    </row>
    <row r="147" spans="1:1">
      <c r="A147" t="s">
        <v>406</v>
      </c>
    </row>
    <row r="148" spans="1:1">
      <c r="A148" t="s">
        <v>407</v>
      </c>
    </row>
    <row r="149" spans="1:1">
      <c r="A149" t="s">
        <v>408</v>
      </c>
    </row>
    <row r="150" spans="1:1">
      <c r="A150" t="s">
        <v>409</v>
      </c>
    </row>
    <row r="151" spans="1:1">
      <c r="A151" t="s">
        <v>410</v>
      </c>
    </row>
    <row r="152" spans="1:1">
      <c r="A152" t="s">
        <v>411</v>
      </c>
    </row>
    <row r="153" spans="1:1">
      <c r="A153" t="s">
        <v>412</v>
      </c>
    </row>
    <row r="154" spans="1:1">
      <c r="A154" t="s">
        <v>413</v>
      </c>
    </row>
    <row r="155" spans="1:1">
      <c r="A155" t="s">
        <v>414</v>
      </c>
    </row>
    <row r="156" spans="1:1">
      <c r="A156" t="s">
        <v>415</v>
      </c>
    </row>
    <row r="157" spans="1:1">
      <c r="A157" t="s">
        <v>416</v>
      </c>
    </row>
    <row r="158" spans="1:1">
      <c r="A158" t="s">
        <v>417</v>
      </c>
    </row>
    <row r="159" spans="1:1">
      <c r="A159" t="s">
        <v>418</v>
      </c>
    </row>
    <row r="160" spans="1:1">
      <c r="A160" t="s">
        <v>419</v>
      </c>
    </row>
    <row r="161" spans="1:1">
      <c r="A161" t="s">
        <v>420</v>
      </c>
    </row>
    <row r="162" spans="1:1">
      <c r="A162" t="s">
        <v>421</v>
      </c>
    </row>
    <row r="163" spans="1:1">
      <c r="A163" t="s">
        <v>422</v>
      </c>
    </row>
    <row r="164" spans="1:1">
      <c r="A164" t="s">
        <v>423</v>
      </c>
    </row>
    <row r="165" spans="1:1">
      <c r="A165" t="s">
        <v>424</v>
      </c>
    </row>
    <row r="166" spans="1:1">
      <c r="A166" t="s">
        <v>425</v>
      </c>
    </row>
    <row r="167" spans="1:1">
      <c r="A167" t="s">
        <v>426</v>
      </c>
    </row>
    <row r="168" spans="1:1">
      <c r="A168" t="s">
        <v>427</v>
      </c>
    </row>
    <row r="169" spans="1:1">
      <c r="A169" t="s">
        <v>428</v>
      </c>
    </row>
    <row r="170" spans="1:1">
      <c r="A170" t="s">
        <v>429</v>
      </c>
    </row>
    <row r="171" spans="1:1">
      <c r="A171" t="s">
        <v>430</v>
      </c>
    </row>
    <row r="172" spans="1:1">
      <c r="A172" t="s">
        <v>431</v>
      </c>
    </row>
    <row r="173" spans="1:1">
      <c r="A173" t="s">
        <v>432</v>
      </c>
    </row>
    <row r="174" spans="1:1">
      <c r="A174" t="s">
        <v>433</v>
      </c>
    </row>
    <row r="175" spans="1:1">
      <c r="A175" t="s">
        <v>434</v>
      </c>
    </row>
    <row r="176" spans="1:1">
      <c r="A176" t="s">
        <v>435</v>
      </c>
    </row>
    <row r="177" spans="1:1">
      <c r="A177" t="s">
        <v>436</v>
      </c>
    </row>
    <row r="178" spans="1:1">
      <c r="A178" t="s">
        <v>437</v>
      </c>
    </row>
    <row r="179" spans="1:1">
      <c r="A179" t="s">
        <v>438</v>
      </c>
    </row>
    <row r="180" spans="1:1">
      <c r="A180" t="s">
        <v>439</v>
      </c>
    </row>
    <row r="181" spans="1:1">
      <c r="A181" t="s">
        <v>440</v>
      </c>
    </row>
    <row r="182" spans="1:1">
      <c r="A182" t="s">
        <v>441</v>
      </c>
    </row>
    <row r="183" spans="1:1">
      <c r="A183" t="s">
        <v>442</v>
      </c>
    </row>
    <row r="184" spans="1:1">
      <c r="A184" t="s">
        <v>443</v>
      </c>
    </row>
    <row r="185" spans="1:1">
      <c r="A185" t="s">
        <v>444</v>
      </c>
    </row>
    <row r="186" spans="1:1">
      <c r="A186" t="s">
        <v>445</v>
      </c>
    </row>
    <row r="187" spans="1:1">
      <c r="A187" t="s">
        <v>446</v>
      </c>
    </row>
    <row r="188" spans="1:1">
      <c r="A188" t="s">
        <v>447</v>
      </c>
    </row>
    <row r="189" spans="1:1">
      <c r="A189" t="s">
        <v>448</v>
      </c>
    </row>
    <row r="190" spans="1:1">
      <c r="A190" t="s">
        <v>449</v>
      </c>
    </row>
    <row r="191" spans="1:1">
      <c r="A191" t="s">
        <v>450</v>
      </c>
    </row>
    <row r="192" spans="1:1">
      <c r="A192" t="s">
        <v>451</v>
      </c>
    </row>
    <row r="193" spans="1:1">
      <c r="A193" t="s">
        <v>452</v>
      </c>
    </row>
    <row r="194" spans="1:1">
      <c r="A194" t="s">
        <v>453</v>
      </c>
    </row>
    <row r="195" spans="1:1">
      <c r="A195" t="s">
        <v>454</v>
      </c>
    </row>
    <row r="196" spans="1:1">
      <c r="A196" t="s">
        <v>455</v>
      </c>
    </row>
    <row r="197" spans="1:1">
      <c r="A197" t="s">
        <v>456</v>
      </c>
    </row>
    <row r="198" spans="1:1">
      <c r="A198" t="s">
        <v>457</v>
      </c>
    </row>
    <row r="199" spans="1:1">
      <c r="A199" t="s">
        <v>458</v>
      </c>
    </row>
    <row r="200" spans="1:1">
      <c r="A200" t="s">
        <v>459</v>
      </c>
    </row>
    <row r="201" spans="1:1">
      <c r="A201" t="s">
        <v>460</v>
      </c>
    </row>
    <row r="202" spans="1:1">
      <c r="A202" t="s">
        <v>461</v>
      </c>
    </row>
    <row r="203" spans="1:1">
      <c r="A203" t="s">
        <v>462</v>
      </c>
    </row>
    <row r="204" spans="1:1">
      <c r="A204" t="s">
        <v>463</v>
      </c>
    </row>
    <row r="205" spans="1:1">
      <c r="A205" t="s">
        <v>464</v>
      </c>
    </row>
    <row r="206" spans="1:1">
      <c r="A206" t="s">
        <v>465</v>
      </c>
    </row>
    <row r="207" spans="1:1">
      <c r="A207" t="s">
        <v>466</v>
      </c>
    </row>
    <row r="208" spans="1:1">
      <c r="A208" t="s">
        <v>467</v>
      </c>
    </row>
    <row r="209" spans="1:1">
      <c r="A209" t="s">
        <v>468</v>
      </c>
    </row>
    <row r="210" spans="1:1">
      <c r="A210" t="s">
        <v>469</v>
      </c>
    </row>
    <row r="211" spans="1:1">
      <c r="A211" t="s">
        <v>470</v>
      </c>
    </row>
    <row r="212" spans="1:1">
      <c r="A212" t="s">
        <v>471</v>
      </c>
    </row>
    <row r="213" spans="1:1">
      <c r="A213" t="s">
        <v>472</v>
      </c>
    </row>
    <row r="214" spans="1:1">
      <c r="A214" t="s">
        <v>473</v>
      </c>
    </row>
    <row r="215" spans="1:1">
      <c r="A215" t="s">
        <v>474</v>
      </c>
    </row>
    <row r="216" spans="1:1">
      <c r="A216" t="s">
        <v>475</v>
      </c>
    </row>
    <row r="217" spans="1:1">
      <c r="A217" t="s">
        <v>476</v>
      </c>
    </row>
    <row r="218" spans="1:1">
      <c r="A218" t="s">
        <v>477</v>
      </c>
    </row>
    <row r="219" spans="1:1">
      <c r="A219" t="s">
        <v>478</v>
      </c>
    </row>
    <row r="220" spans="1:1">
      <c r="A220" t="s">
        <v>479</v>
      </c>
    </row>
    <row r="221" spans="1:1">
      <c r="A221" t="s">
        <v>480</v>
      </c>
    </row>
    <row r="222" spans="1:1">
      <c r="A222" t="s">
        <v>481</v>
      </c>
    </row>
    <row r="223" spans="1:1">
      <c r="A223" t="s">
        <v>482</v>
      </c>
    </row>
    <row r="224" spans="1:1">
      <c r="A224" t="s">
        <v>483</v>
      </c>
    </row>
    <row r="225" spans="1:1">
      <c r="A225" t="s">
        <v>484</v>
      </c>
    </row>
    <row r="226" spans="1:1">
      <c r="A226" t="s">
        <v>485</v>
      </c>
    </row>
    <row r="227" spans="1:1">
      <c r="A227" t="s">
        <v>486</v>
      </c>
    </row>
    <row r="228" spans="1:1">
      <c r="A228" t="s">
        <v>487</v>
      </c>
    </row>
    <row r="229" spans="1:1">
      <c r="A229" t="s">
        <v>488</v>
      </c>
    </row>
    <row r="230" spans="1:1">
      <c r="A230" t="s">
        <v>489</v>
      </c>
    </row>
    <row r="231" spans="1:1">
      <c r="A231" t="s">
        <v>490</v>
      </c>
    </row>
    <row r="232" spans="1:1">
      <c r="A232" t="s">
        <v>491</v>
      </c>
    </row>
    <row r="233" spans="1:1">
      <c r="A233" t="s">
        <v>492</v>
      </c>
    </row>
    <row r="234" spans="1:1">
      <c r="A234" t="s">
        <v>493</v>
      </c>
    </row>
    <row r="235" spans="1:1">
      <c r="A235" t="s">
        <v>494</v>
      </c>
    </row>
    <row r="236" spans="1:1">
      <c r="A236" t="s">
        <v>495</v>
      </c>
    </row>
    <row r="237" spans="1:1">
      <c r="A237" t="s">
        <v>496</v>
      </c>
    </row>
    <row r="238" spans="1:1">
      <c r="A238" t="s">
        <v>497</v>
      </c>
    </row>
    <row r="239" spans="1:1">
      <c r="A239" t="s">
        <v>498</v>
      </c>
    </row>
    <row r="240" spans="1:1">
      <c r="A240" t="s">
        <v>499</v>
      </c>
    </row>
    <row r="241" spans="1:1">
      <c r="A241" t="s">
        <v>500</v>
      </c>
    </row>
    <row r="242" spans="1:1">
      <c r="A242" t="s">
        <v>501</v>
      </c>
    </row>
    <row r="243" spans="1:1">
      <c r="A243" t="s">
        <v>502</v>
      </c>
    </row>
    <row r="244" spans="1:1">
      <c r="A244" t="s">
        <v>503</v>
      </c>
    </row>
    <row r="245" spans="1:1">
      <c r="A245" t="s">
        <v>504</v>
      </c>
    </row>
    <row r="246" spans="1:1">
      <c r="A246" t="s">
        <v>505</v>
      </c>
    </row>
    <row r="247" spans="1:1">
      <c r="A247" t="s">
        <v>506</v>
      </c>
    </row>
    <row r="248" spans="1:1">
      <c r="A248" t="s">
        <v>507</v>
      </c>
    </row>
    <row r="249" spans="1:1">
      <c r="A249" t="s">
        <v>508</v>
      </c>
    </row>
  </sheetData>
  <sheetProtection algorithmName="SHA-512" hashValue="Q0iAfacmFMNWlYAVXEJgHSjcC2SlXGQBCbvAXvI75a8Xf6+fJIKWhiT2nR9GhA+eMJ3ywjVonjecPzEWnlXHog==" saltValue="edcU39eTwdbyc825Zls73Q==" spinCount="100000" sheet="1" objects="1" scenarios="1"/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A1:F48"/>
  <sheetViews>
    <sheetView view="pageBreakPreview" topLeftCell="A11" zoomScale="91" zoomScaleNormal="60" zoomScaleSheetLayoutView="91" workbookViewId="0">
      <selection activeCell="A42" sqref="A42:XFD42"/>
    </sheetView>
  </sheetViews>
  <sheetFormatPr defaultRowHeight="14"/>
  <cols>
    <col min="1" max="1" width="21.15234375" customWidth="1"/>
    <col min="2" max="2" width="51.765625" customWidth="1"/>
    <col min="3" max="3" width="31" bestFit="1" customWidth="1"/>
    <col min="4" max="4" width="80.4609375" customWidth="1"/>
    <col min="6" max="6" width="9" style="139"/>
  </cols>
  <sheetData>
    <row r="1" spans="1:6" ht="14.5" thickBot="1">
      <c r="A1" s="53"/>
      <c r="B1" s="145" t="s">
        <v>222</v>
      </c>
      <c r="C1" s="165" t="b">
        <f>AND(tab_Validations[Valid])</f>
        <v>0</v>
      </c>
      <c r="D1" s="54"/>
      <c r="E1" s="53"/>
    </row>
    <row r="2" spans="1:6">
      <c r="D2" s="27"/>
    </row>
    <row r="3" spans="1:6">
      <c r="A3" s="55" t="s">
        <v>221</v>
      </c>
      <c r="B3" s="55" t="s">
        <v>220</v>
      </c>
      <c r="C3" s="55" t="s">
        <v>219</v>
      </c>
      <c r="D3" s="56" t="s">
        <v>218</v>
      </c>
      <c r="E3" s="55" t="s">
        <v>217</v>
      </c>
    </row>
    <row r="4" spans="1:6" ht="28.5" customHeight="1">
      <c r="A4" s="276" t="s">
        <v>567</v>
      </c>
      <c r="B4" s="53" t="s">
        <v>215</v>
      </c>
      <c r="C4" s="54" t="s">
        <v>214</v>
      </c>
      <c r="D4" s="141" t="s">
        <v>213</v>
      </c>
      <c r="E4" s="166" t="b">
        <f>IF('CSR_02.00'!D22&lt;='CSR_02.00'!D21, TRUE, FALSE)</f>
        <v>1</v>
      </c>
    </row>
    <row r="5" spans="1:6" ht="29.15" customHeight="1">
      <c r="A5" s="276" t="s">
        <v>568</v>
      </c>
      <c r="B5" s="123" t="s">
        <v>246</v>
      </c>
      <c r="C5" s="121" t="s">
        <v>239</v>
      </c>
      <c r="D5" s="121" t="s">
        <v>238</v>
      </c>
      <c r="E5" s="166" t="b">
        <f>IF('CSR_03.00'!D22&gt;'CSR_03.00'!D21,FALSE, TRUE)</f>
        <v>1</v>
      </c>
      <c r="F5" s="144"/>
    </row>
    <row r="6" spans="1:6" ht="29.15" customHeight="1">
      <c r="A6" s="276" t="s">
        <v>569</v>
      </c>
      <c r="B6" s="122" t="s">
        <v>244</v>
      </c>
      <c r="C6" s="146" t="s">
        <v>536</v>
      </c>
      <c r="D6" s="277" t="s">
        <v>578</v>
      </c>
      <c r="E6" s="166" t="b">
        <f>IF('CSR_08.00'!D6='CSR_08.01'!F55, TRUE, FALSE)</f>
        <v>1</v>
      </c>
      <c r="F6" s="144"/>
    </row>
    <row r="7" spans="1:6" s="274" customFormat="1" ht="73.5" customHeight="1">
      <c r="A7" s="276" t="s">
        <v>569</v>
      </c>
      <c r="B7" s="272" t="s">
        <v>240</v>
      </c>
      <c r="C7" s="271" t="s">
        <v>242</v>
      </c>
      <c r="D7" s="277" t="s">
        <v>576</v>
      </c>
      <c r="E7" s="275" t="b">
        <f>IF(AND('CSR_08.00'!D33="Y",'CSR_08.02'!C5&gt;0),TRUE,IF(AND('CSR_08.00'!D33="N",'CSR_08.02'!C5=""),TRUE,IF(AND('CSR_08.00'!D33="",'CSR_08.03'!C5=""),TRUE)))</f>
        <v>1</v>
      </c>
      <c r="F7" s="273"/>
    </row>
    <row r="8" spans="1:6" s="274" customFormat="1" ht="70">
      <c r="A8" s="276" t="s">
        <v>569</v>
      </c>
      <c r="B8" s="272" t="s">
        <v>241</v>
      </c>
      <c r="C8" s="271" t="s">
        <v>243</v>
      </c>
      <c r="D8" s="277" t="s">
        <v>579</v>
      </c>
      <c r="E8" s="275" t="b">
        <f>IF(AND('CSR_08.00'!D38="y",'CSR_08.03'!C4&gt;0),TRUE,IF(AND('CSR_08.00'!D38="N",'CSR_08.03'!C4=""),TRUE,IF(AND('CSR_08.00'!D38="",'CSR_08.03'!C4=""),TRUE)))</f>
        <v>1</v>
      </c>
      <c r="F8" s="273"/>
    </row>
    <row r="9" spans="1:6" ht="29.15" customHeight="1">
      <c r="A9" s="276" t="s">
        <v>570</v>
      </c>
      <c r="B9" s="130" t="s">
        <v>247</v>
      </c>
      <c r="C9" s="131" t="s">
        <v>248</v>
      </c>
      <c r="D9" s="277" t="s">
        <v>580</v>
      </c>
      <c r="E9" s="166" t="b">
        <f>IF('CSR_01.00'!D6= "",FALSE, TRUE)</f>
        <v>0</v>
      </c>
      <c r="F9" s="144"/>
    </row>
    <row r="10" spans="1:6" ht="29" customHeight="1">
      <c r="A10" s="276" t="s">
        <v>570</v>
      </c>
      <c r="B10" s="130" t="s">
        <v>249</v>
      </c>
      <c r="C10" s="131" t="s">
        <v>252</v>
      </c>
      <c r="D10" s="277" t="s">
        <v>581</v>
      </c>
      <c r="E10" s="166" t="b">
        <f>IF('CSR_01.00'!D16= "",FALSE, TRUE)</f>
        <v>0</v>
      </c>
      <c r="F10" s="144"/>
    </row>
    <row r="11" spans="1:6" ht="29.15" customHeight="1">
      <c r="A11" s="276" t="s">
        <v>570</v>
      </c>
      <c r="B11" s="130" t="s">
        <v>250</v>
      </c>
      <c r="C11" s="131" t="s">
        <v>253</v>
      </c>
      <c r="D11" s="277" t="s">
        <v>582</v>
      </c>
      <c r="E11" s="166" t="b">
        <f>IF('CSR_01.00'!D18= "",FALSE, TRUE)</f>
        <v>0</v>
      </c>
      <c r="F11" s="144"/>
    </row>
    <row r="12" spans="1:6" ht="29.15" customHeight="1">
      <c r="A12" s="276" t="s">
        <v>570</v>
      </c>
      <c r="B12" s="130" t="s">
        <v>251</v>
      </c>
      <c r="C12" s="131" t="s">
        <v>118</v>
      </c>
      <c r="D12" s="277" t="s">
        <v>583</v>
      </c>
      <c r="E12" s="166" t="b">
        <f>IF('CSR_01.00'!D20= "",FALSE, TRUE)</f>
        <v>0</v>
      </c>
      <c r="F12" s="144"/>
    </row>
    <row r="13" spans="1:6" ht="29.15" customHeight="1">
      <c r="A13" s="276" t="s">
        <v>570</v>
      </c>
      <c r="B13" s="130" t="s">
        <v>541</v>
      </c>
      <c r="C13" s="131" t="s">
        <v>542</v>
      </c>
      <c r="D13" s="277" t="s">
        <v>584</v>
      </c>
      <c r="E13" s="166" t="b">
        <f>IF('CSR_01.00'!D8= "",FALSE, TRUE)</f>
        <v>0</v>
      </c>
      <c r="F13" s="144"/>
    </row>
    <row r="14" spans="1:6" ht="29.15" customHeight="1">
      <c r="A14" s="276" t="s">
        <v>570</v>
      </c>
      <c r="B14" s="130" t="s">
        <v>544</v>
      </c>
      <c r="C14" s="131" t="s">
        <v>543</v>
      </c>
      <c r="D14" s="277" t="s">
        <v>585</v>
      </c>
      <c r="E14" s="166" t="b">
        <f>IF('CSR_01.00'!D12= "",FALSE, TRUE)</f>
        <v>0</v>
      </c>
      <c r="F14" s="144"/>
    </row>
    <row r="15" spans="1:6" ht="29.15" customHeight="1">
      <c r="A15" s="276" t="s">
        <v>570</v>
      </c>
      <c r="B15" s="130" t="s">
        <v>546</v>
      </c>
      <c r="C15" s="131" t="s">
        <v>545</v>
      </c>
      <c r="D15" s="277" t="s">
        <v>586</v>
      </c>
      <c r="E15" s="166" t="b">
        <f>IF('CSR_01.00'!D14= "",FALSE, TRUE)</f>
        <v>0</v>
      </c>
      <c r="F15" s="144"/>
    </row>
    <row r="16" spans="1:6" ht="29.15" customHeight="1">
      <c r="A16" s="276" t="s">
        <v>570</v>
      </c>
      <c r="B16" s="130" t="s">
        <v>246</v>
      </c>
      <c r="C16" s="131" t="s">
        <v>547</v>
      </c>
      <c r="D16" s="277" t="s">
        <v>587</v>
      </c>
      <c r="E16" s="166" t="b">
        <f>IF('CSR_01.00'!D22= "",FALSE, TRUE)</f>
        <v>0</v>
      </c>
      <c r="F16" s="144"/>
    </row>
    <row r="17" spans="1:6" ht="29.15" customHeight="1">
      <c r="A17" s="276" t="s">
        <v>570</v>
      </c>
      <c r="B17" s="130" t="s">
        <v>215</v>
      </c>
      <c r="C17" s="131" t="s">
        <v>548</v>
      </c>
      <c r="D17" s="277" t="s">
        <v>588</v>
      </c>
      <c r="E17" s="166" t="b">
        <f>IF('CSR_01.00'!D24= "",FALSE, TRUE)</f>
        <v>0</v>
      </c>
      <c r="F17" s="144"/>
    </row>
    <row r="18" spans="1:6" ht="29.15" customHeight="1">
      <c r="A18" s="276" t="s">
        <v>570</v>
      </c>
      <c r="B18" s="130" t="s">
        <v>550</v>
      </c>
      <c r="C18" s="131" t="s">
        <v>549</v>
      </c>
      <c r="D18" s="277" t="s">
        <v>589</v>
      </c>
      <c r="E18" s="166" t="b">
        <f>IF('CSR_01.00'!D26= "",FALSE, TRUE)</f>
        <v>0</v>
      </c>
      <c r="F18" s="144"/>
    </row>
    <row r="19" spans="1:6" ht="29.15" customHeight="1">
      <c r="A19" s="276" t="s">
        <v>570</v>
      </c>
      <c r="B19" s="130" t="s">
        <v>551</v>
      </c>
      <c r="C19" s="131" t="s">
        <v>552</v>
      </c>
      <c r="D19" s="277" t="s">
        <v>590</v>
      </c>
      <c r="E19" s="166" t="b">
        <f>IF('CSR_01.00'!D28= "",FALSE, TRUE)</f>
        <v>0</v>
      </c>
      <c r="F19" s="144"/>
    </row>
    <row r="20" spans="1:6" ht="29.15" customHeight="1">
      <c r="A20" s="276" t="s">
        <v>570</v>
      </c>
      <c r="B20" s="130" t="s">
        <v>555</v>
      </c>
      <c r="C20" s="131" t="s">
        <v>553</v>
      </c>
      <c r="D20" s="277" t="s">
        <v>591</v>
      </c>
      <c r="E20" s="166" t="b">
        <f>IF('CSR_01.00'!D29= "",FALSE, TRUE)</f>
        <v>0</v>
      </c>
      <c r="F20" s="144"/>
    </row>
    <row r="21" spans="1:6" ht="29.15" customHeight="1">
      <c r="A21" s="276" t="s">
        <v>570</v>
      </c>
      <c r="B21" s="130" t="s">
        <v>556</v>
      </c>
      <c r="C21" s="131" t="s">
        <v>554</v>
      </c>
      <c r="D21" s="277" t="s">
        <v>592</v>
      </c>
      <c r="E21" s="166" t="b">
        <f>IF('CSR_01.00'!D31= "",FALSE, TRUE)</f>
        <v>0</v>
      </c>
      <c r="F21" s="144"/>
    </row>
    <row r="22" spans="1:6" ht="29.15" customHeight="1">
      <c r="A22" s="276" t="s">
        <v>571</v>
      </c>
      <c r="B22" s="257" t="s">
        <v>561</v>
      </c>
      <c r="C22" s="258" t="s">
        <v>138</v>
      </c>
      <c r="D22" s="277" t="s">
        <v>577</v>
      </c>
      <c r="E22" s="166" t="b">
        <f>IF(COUNTBLANK('CSR_04.00'!D4:D32)=COUNTBLANK('CSR_04.00'!E4:E32),TRUE,FALSE)</f>
        <v>1</v>
      </c>
      <c r="F22" s="144"/>
    </row>
    <row r="23" spans="1:6" ht="29.5" customHeight="1">
      <c r="A23" s="276" t="s">
        <v>569</v>
      </c>
      <c r="B23" s="137" t="s">
        <v>509</v>
      </c>
      <c r="C23" s="138" t="s">
        <v>510</v>
      </c>
      <c r="D23" s="277" t="s">
        <v>593</v>
      </c>
      <c r="E23" s="166" t="b">
        <f>IF('CSR_08.00'!D17&gt;'CSR_08.00'!D15,FALSE, TRUE)</f>
        <v>1</v>
      </c>
      <c r="F23" s="144"/>
    </row>
    <row r="24" spans="1:6" ht="29.5" customHeight="1">
      <c r="A24" s="276" t="s">
        <v>569</v>
      </c>
      <c r="B24" s="137" t="s">
        <v>511</v>
      </c>
      <c r="C24" s="138" t="s">
        <v>510</v>
      </c>
      <c r="D24" s="277" t="s">
        <v>594</v>
      </c>
      <c r="E24" s="166" t="b">
        <f>IF('CSR_08.00'!D17&lt;'CSR_08.00'!D16,FALSE, TRUE)</f>
        <v>1</v>
      </c>
      <c r="F24" s="144"/>
    </row>
    <row r="25" spans="1:6" ht="42">
      <c r="A25" s="276" t="s">
        <v>569</v>
      </c>
      <c r="B25" s="140" t="s">
        <v>534</v>
      </c>
      <c r="C25" s="175" t="s">
        <v>532</v>
      </c>
      <c r="D25" s="277" t="s">
        <v>593</v>
      </c>
      <c r="E25" s="166" t="b">
        <f>IF('CSR_08.00'!D21&gt;'CSR_08.00'!D19,FALSE, TRUE)</f>
        <v>1</v>
      </c>
      <c r="F25" s="144"/>
    </row>
    <row r="26" spans="1:6" ht="42">
      <c r="A26" s="276" t="s">
        <v>569</v>
      </c>
      <c r="B26" s="140" t="s">
        <v>251</v>
      </c>
      <c r="C26" s="175" t="s">
        <v>532</v>
      </c>
      <c r="D26" s="277" t="s">
        <v>594</v>
      </c>
      <c r="E26" s="166" t="b">
        <f>IF('CSR_08.00'!D21&lt;'CSR_08.00'!D20,FALSE, TRUE)</f>
        <v>1</v>
      </c>
      <c r="F26" s="144"/>
    </row>
    <row r="27" spans="1:6" ht="42">
      <c r="A27" s="276" t="s">
        <v>569</v>
      </c>
      <c r="B27" s="174" t="s">
        <v>535</v>
      </c>
      <c r="C27" s="175" t="s">
        <v>533</v>
      </c>
      <c r="D27" s="277" t="s">
        <v>593</v>
      </c>
      <c r="E27" s="166" t="b">
        <f>IF('CSR_08.00'!D25&gt;'CSR_08.00'!D23,FALSE, TRUE)</f>
        <v>1</v>
      </c>
      <c r="F27" s="144"/>
    </row>
    <row r="28" spans="1:6" ht="42">
      <c r="A28" s="276" t="s">
        <v>569</v>
      </c>
      <c r="B28" s="174" t="s">
        <v>215</v>
      </c>
      <c r="C28" s="175" t="s">
        <v>533</v>
      </c>
      <c r="D28" s="277" t="s">
        <v>594</v>
      </c>
      <c r="E28" s="166" t="b">
        <f>IF('CSR_08.00'!D25&lt;'CSR_08.00'!D24,FALSE, TRUE)</f>
        <v>1</v>
      </c>
      <c r="F28" s="144"/>
    </row>
    <row r="29" spans="1:6" ht="42.65" customHeight="1">
      <c r="A29" s="277" t="s">
        <v>572</v>
      </c>
      <c r="B29" s="280" t="s">
        <v>762</v>
      </c>
      <c r="C29" s="259" t="s">
        <v>562</v>
      </c>
      <c r="D29" s="277" t="s">
        <v>595</v>
      </c>
      <c r="E29" s="166" t="b">
        <f>IF(COUNTBLANK('CSR_08.04'!C5:C204)=COUNTBLANK('CSR_08.04'!H5:H204),TRUE,FALSE)</f>
        <v>1</v>
      </c>
      <c r="F29" s="144"/>
    </row>
    <row r="30" spans="1:6" ht="42.65" customHeight="1">
      <c r="A30" s="277" t="s">
        <v>572</v>
      </c>
      <c r="B30" s="280" t="s">
        <v>763</v>
      </c>
      <c r="C30" s="278" t="s">
        <v>521</v>
      </c>
      <c r="D30" s="278" t="s">
        <v>607</v>
      </c>
      <c r="E30" s="166" t="b">
        <f>IF(COUNTBLANK('CSR_08.04'!D5:D204)=COUNTBLANK('CSR_08.04'!H5:H204),TRUE,FALSE)</f>
        <v>1</v>
      </c>
      <c r="F30" s="144"/>
    </row>
    <row r="31" spans="1:6" ht="42.65" customHeight="1">
      <c r="A31" s="279" t="s">
        <v>608</v>
      </c>
      <c r="B31" s="279" t="s">
        <v>609</v>
      </c>
      <c r="C31" s="278" t="s">
        <v>610</v>
      </c>
      <c r="D31" s="278" t="s">
        <v>611</v>
      </c>
      <c r="E31" s="166" t="b">
        <f>IF(COUNTBLANK('CSR_11.00'!C5:C54)=COUNTBLANK('CSR_11.00'!D5:D54),TRUE,FALSE)</f>
        <v>1</v>
      </c>
      <c r="F31" s="144"/>
    </row>
    <row r="32" spans="1:6" ht="29.15" customHeight="1">
      <c r="A32" s="276" t="s">
        <v>568</v>
      </c>
      <c r="B32" s="272" t="s">
        <v>566</v>
      </c>
      <c r="C32" s="147" t="s">
        <v>47</v>
      </c>
      <c r="D32" s="277" t="s">
        <v>596</v>
      </c>
      <c r="E32" s="166" t="b">
        <f>IF('CSR_03.00'!D11&gt;'CSR_03.00'!D10, FALSE, TRUE)</f>
        <v>1</v>
      </c>
      <c r="F32" s="144"/>
    </row>
    <row r="33" spans="1:6" ht="29" customHeight="1">
      <c r="A33" s="276" t="s">
        <v>568</v>
      </c>
      <c r="B33" s="137" t="s">
        <v>512</v>
      </c>
      <c r="C33" s="271" t="s">
        <v>49</v>
      </c>
      <c r="D33" s="277" t="s">
        <v>597</v>
      </c>
      <c r="E33" s="166" t="b">
        <f>IF('CSR_03.00'!D24&gt;'CSR_03.00'!D23, FALSE, TRUE)</f>
        <v>1</v>
      </c>
      <c r="F33" s="144"/>
    </row>
    <row r="34" spans="1:6" ht="29.15" customHeight="1">
      <c r="A34" s="276" t="s">
        <v>568</v>
      </c>
      <c r="B34" s="137" t="s">
        <v>560</v>
      </c>
      <c r="C34" s="147" t="s">
        <v>539</v>
      </c>
      <c r="D34" s="277" t="s">
        <v>598</v>
      </c>
      <c r="E34" s="166" t="b">
        <f>IF('CSR_03.00'!D13&gt;'CSR_03.00'!D12, FALSE, TRUE)</f>
        <v>1</v>
      </c>
      <c r="F34" s="144"/>
    </row>
    <row r="35" spans="1:6" ht="29" customHeight="1">
      <c r="A35" s="276" t="s">
        <v>568</v>
      </c>
      <c r="B35" s="137" t="s">
        <v>216</v>
      </c>
      <c r="C35" s="147" t="s">
        <v>42</v>
      </c>
      <c r="D35" s="277" t="s">
        <v>599</v>
      </c>
      <c r="E35" s="166" t="b">
        <f>IF('CSR_03.00'!D4= SUM('CSR_03.00'!D19,'CSR_03.00'!D26), TRUE, FALSE)</f>
        <v>1</v>
      </c>
      <c r="F35" s="144"/>
    </row>
    <row r="36" spans="1:6" ht="29.5" customHeight="1">
      <c r="A36" s="276" t="s">
        <v>573</v>
      </c>
      <c r="B36" s="137" t="s">
        <v>514</v>
      </c>
      <c r="C36" s="138" t="s">
        <v>513</v>
      </c>
      <c r="D36" s="277" t="s">
        <v>600</v>
      </c>
      <c r="E36" s="166" t="b">
        <f>IF('CSR_06.00'!E6='CSR_07.00'!D4, TRUE, FALSE)</f>
        <v>1</v>
      </c>
      <c r="F36" s="144"/>
    </row>
    <row r="37" spans="1:6" ht="29.15" customHeight="1">
      <c r="A37" s="276" t="s">
        <v>574</v>
      </c>
      <c r="B37" s="137" t="s">
        <v>515</v>
      </c>
      <c r="C37" s="138" t="s">
        <v>516</v>
      </c>
      <c r="D37" s="277" t="s">
        <v>601</v>
      </c>
      <c r="E37" s="166" t="b">
        <f>IF('CSR_05.00'!D3='CSR_05.00'!D4,TRUE,FALSE)</f>
        <v>1</v>
      </c>
      <c r="F37" s="144"/>
    </row>
    <row r="38" spans="1:6" ht="29.15" customHeight="1">
      <c r="A38" s="276" t="s">
        <v>574</v>
      </c>
      <c r="B38" s="137" t="s">
        <v>245</v>
      </c>
      <c r="C38" s="138" t="s">
        <v>517</v>
      </c>
      <c r="D38" s="277" t="s">
        <v>601</v>
      </c>
      <c r="E38" s="166" t="b">
        <f>IF('CSR_05.00'!D4='CSR_05.00'!D5,TRUE,FALSE)</f>
        <v>1</v>
      </c>
      <c r="F38" s="144"/>
    </row>
    <row r="39" spans="1:6" ht="29" customHeight="1">
      <c r="A39" s="276" t="s">
        <v>575</v>
      </c>
      <c r="B39" s="137" t="s">
        <v>518</v>
      </c>
      <c r="C39" s="138" t="s">
        <v>519</v>
      </c>
      <c r="D39" s="277" t="s">
        <v>602</v>
      </c>
      <c r="E39" s="166" t="b">
        <f>IF('CSR_07.00'!D7&gt;'CSR_07.00'!D6, FALSE, TRUE)</f>
        <v>1</v>
      </c>
      <c r="F39" s="144"/>
    </row>
    <row r="40" spans="1:6" ht="29.5" customHeight="1">
      <c r="A40" s="276" t="s">
        <v>575</v>
      </c>
      <c r="B40" s="137" t="s">
        <v>216</v>
      </c>
      <c r="C40" s="138" t="s">
        <v>537</v>
      </c>
      <c r="D40" s="141" t="s">
        <v>538</v>
      </c>
      <c r="E40" s="166" t="b">
        <f>IF('CSR_07.00'!D4=ROUND('CSR_07.00'!D5*0.25, 0),TRUE,FALSE)</f>
        <v>1</v>
      </c>
      <c r="F40" s="144"/>
    </row>
    <row r="41" spans="1:6" ht="29" customHeight="1">
      <c r="A41" s="53" t="s">
        <v>573</v>
      </c>
      <c r="B41" s="282" t="s">
        <v>765</v>
      </c>
      <c r="C41" s="284" t="s">
        <v>770</v>
      </c>
      <c r="D41" s="290" t="s">
        <v>777</v>
      </c>
      <c r="E41" s="166" t="b">
        <f>IF(OR(ISBLANK('CSR_06.00'!E10), 'CSR_06.00'!E10=""), TRUE,AND(ISNUMBER('CSR_06.00'!E10),'CSR_06.00'!E10=INT('CSR_06.00'!E10), 'CSR_06.00'!E10&gt;=0))</f>
        <v>1</v>
      </c>
    </row>
    <row r="42" spans="1:6" ht="29" customHeight="1">
      <c r="A42" s="53" t="s">
        <v>766</v>
      </c>
      <c r="B42" s="282" t="s">
        <v>773</v>
      </c>
      <c r="C42" s="289" t="s">
        <v>96</v>
      </c>
      <c r="D42" s="291" t="s">
        <v>778</v>
      </c>
      <c r="E42" s="166" t="b">
        <f>IF(OR(ISBLANK('CSR_08.05'!C4), 'CSR_08.05'!C4=""), TRUE, AND(ISNUMBER('CSR_08.05'!C4), 'CSR_08.05'!C4=INT('CSR_08.05'!C4), 'CSR_08.05'!C4&gt;=0, 'CSR_08.05'!C4&lt;=100))</f>
        <v>1</v>
      </c>
    </row>
    <row r="43" spans="1:6" ht="29" customHeight="1">
      <c r="A43" s="288" t="s">
        <v>766</v>
      </c>
      <c r="B43" s="282" t="s">
        <v>216</v>
      </c>
      <c r="C43" s="289" t="s">
        <v>97</v>
      </c>
      <c r="D43" s="291" t="s">
        <v>779</v>
      </c>
      <c r="E43" s="166" t="b">
        <f>IF(OR(ISBLANK('CSR_08.05'!D4), 'CSR_08.05'!D4=""), TRUE, AND(ISNUMBER('CSR_08.05'!D4), 'CSR_08.05'!D4=INT('CSR_08.05'!D4), 'CSR_08.05'!D4&gt;=0, 'CSR_08.05'!D4&lt;=100))</f>
        <v>1</v>
      </c>
    </row>
    <row r="44" spans="1:6" ht="28.5" customHeight="1">
      <c r="A44" s="288" t="s">
        <v>766</v>
      </c>
      <c r="B44" s="282" t="s">
        <v>772</v>
      </c>
      <c r="C44" s="289" t="s">
        <v>98</v>
      </c>
      <c r="D44" s="291" t="s">
        <v>780</v>
      </c>
      <c r="E44" s="166" t="b">
        <f>IF(OR(ISBLANK('CSR_08.05'!E4), 'CSR_08.05'!E4=""), TRUE, AND(ISNUMBER('CSR_08.05'!E4), 'CSR_08.05'!E4=INT('CSR_08.05'!E4), 'CSR_08.05'!E4&gt;=0, 'CSR_08.05'!E4&lt;=100))</f>
        <v>1</v>
      </c>
    </row>
    <row r="45" spans="1:6" ht="29" customHeight="1">
      <c r="A45" s="288" t="s">
        <v>766</v>
      </c>
      <c r="B45" s="282" t="s">
        <v>771</v>
      </c>
      <c r="C45" s="284" t="s">
        <v>99</v>
      </c>
      <c r="D45" s="291" t="s">
        <v>781</v>
      </c>
      <c r="E45" s="166" t="b">
        <f>IF(OR(ISBLANK('CSR_08.05'!F4), 'CSR_08.05'!F4=""), TRUE, AND(ISNUMBER('CSR_08.05'!F4), 'CSR_08.05'!F4=INT('CSR_08.05'!F4), 'CSR_08.05'!F4&gt;=0, 'CSR_08.05'!F4&lt;=100))</f>
        <v>1</v>
      </c>
    </row>
    <row r="46" spans="1:6" ht="28.5">
      <c r="A46" s="53" t="s">
        <v>767</v>
      </c>
      <c r="B46" s="282" t="s">
        <v>769</v>
      </c>
      <c r="C46" s="287" t="s">
        <v>776</v>
      </c>
      <c r="D46" s="291" t="s">
        <v>774</v>
      </c>
      <c r="E46" s="283" t="b" cm="1">
        <f t="array" ref="E46">SUMPRODUCT(('CSR_09.00'!E5:E9&lt;&gt;"")*(ISNUMBER('CSR_09.00'!E5:E9))*('CSR_09.00'!E5:E9=INT('CSR_09.00'!E5:E9))*('CSR_09.00'!E5:E9&gt;=0)*('CSR_09.00'!E5:E9&lt;=100))=COUNTIF('CSR_09.00'!E5:E9,"&lt;&gt;")</f>
        <v>1</v>
      </c>
    </row>
    <row r="47" spans="1:6" ht="29" customHeight="1">
      <c r="A47" s="53" t="s">
        <v>768</v>
      </c>
      <c r="B47" s="286" t="s">
        <v>775</v>
      </c>
      <c r="C47" s="287" t="s">
        <v>776</v>
      </c>
      <c r="D47" s="285" t="s">
        <v>774</v>
      </c>
      <c r="E47" s="166" t="b" cm="1">
        <f t="array" ref="E47">SUMPRODUCT(('CSR_10.00'!E4:E8&lt;&gt;"")*(ISNUMBER('CSR_10.00'!E4:E8))*('CSR_10.00'!E4:E8=INT('CSR_10.00'!E4:E8))*('CSR_10.00'!E4:E8&gt;=0)*('CSR_10.00'!E4:E8&lt;=100))=COUNTIF('CSR_10.00'!E4:E8,"&lt;&gt;")</f>
        <v>1</v>
      </c>
    </row>
    <row r="48" spans="1:6">
      <c r="A48" s="53"/>
      <c r="B48" s="53"/>
      <c r="C48" s="54"/>
      <c r="D48" s="54"/>
      <c r="E48" s="166"/>
    </row>
  </sheetData>
  <sheetProtection algorithmName="SHA-512" hashValue="i14PC/zYDn/xfQ/bszbwnz6QormnjWC3bMP1WQp6OC1bphW1TlILiZJwHp9GBR3JEh5OM9VWf8RqCUFWGlbc7g==" saltValue="JilUfwPIMrnFwp3iG2mRyQ==" spinCount="100000" sheet="1" objects="1" scenarios="1"/>
  <phoneticPr fontId="84" type="noConversion"/>
  <conditionalFormatting sqref="E4:E48">
    <cfRule type="cellIs" dxfId="8" priority="7" operator="equal">
      <formula>FALSE</formula>
    </cfRule>
    <cfRule type="cellIs" dxfId="7" priority="8" operator="equal">
      <formula>TRUE</formula>
    </cfRule>
  </conditionalFormatting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/>
  </sheetPr>
  <dimension ref="A2:F36"/>
  <sheetViews>
    <sheetView zoomScaleNormal="100" workbookViewId="0">
      <selection activeCell="B2" sqref="B2"/>
    </sheetView>
  </sheetViews>
  <sheetFormatPr defaultColWidth="9" defaultRowHeight="13.5"/>
  <cols>
    <col min="1" max="1" width="16.4609375" style="16" bestFit="1" customWidth="1"/>
    <col min="2" max="2" width="16.4609375" style="16" customWidth="1"/>
    <col min="3" max="3" width="49.3828125" style="12" bestFit="1" customWidth="1"/>
    <col min="4" max="5" width="9.15234375" style="12" customWidth="1"/>
    <col min="6" max="6" width="100.765625" style="28" customWidth="1"/>
    <col min="7" max="16384" width="9" style="12"/>
  </cols>
  <sheetData>
    <row r="2" spans="1:5" ht="14" thickBot="1"/>
    <row r="3" spans="1:5">
      <c r="A3" s="57" t="s">
        <v>223</v>
      </c>
      <c r="B3" s="58" t="s">
        <v>224</v>
      </c>
      <c r="C3" s="6" t="s">
        <v>105</v>
      </c>
      <c r="D3" s="5"/>
      <c r="E3" s="5"/>
    </row>
    <row r="4" spans="1:5">
      <c r="A4" s="59"/>
      <c r="B4" s="60"/>
      <c r="C4" s="3"/>
      <c r="D4" s="9"/>
      <c r="E4" s="9"/>
    </row>
    <row r="5" spans="1:5">
      <c r="A5" s="61"/>
      <c r="B5" s="60"/>
      <c r="C5" s="3"/>
      <c r="D5" s="35" t="s">
        <v>124</v>
      </c>
      <c r="E5" s="11"/>
    </row>
    <row r="6" spans="1:5">
      <c r="A6" s="37">
        <v>101</v>
      </c>
      <c r="B6" s="33" t="s">
        <v>124</v>
      </c>
      <c r="C6" s="13" t="s">
        <v>100</v>
      </c>
      <c r="D6" s="176"/>
      <c r="E6" s="14" t="s">
        <v>139</v>
      </c>
    </row>
    <row r="7" spans="1:5">
      <c r="A7" s="62"/>
      <c r="B7" s="37"/>
      <c r="C7" s="13"/>
      <c r="D7" s="14"/>
      <c r="E7" s="14"/>
    </row>
    <row r="8" spans="1:5">
      <c r="A8" s="62">
        <v>101</v>
      </c>
      <c r="B8" s="33" t="s">
        <v>125</v>
      </c>
      <c r="C8" s="13" t="s">
        <v>101</v>
      </c>
      <c r="D8" s="176"/>
      <c r="E8" s="14" t="s">
        <v>139</v>
      </c>
    </row>
    <row r="9" spans="1:5">
      <c r="A9" s="62"/>
      <c r="B9" s="37"/>
      <c r="C9" s="13"/>
      <c r="D9" s="13"/>
      <c r="E9" s="13"/>
    </row>
    <row r="10" spans="1:5">
      <c r="A10" s="37">
        <v>101</v>
      </c>
      <c r="B10" s="33" t="s">
        <v>126</v>
      </c>
      <c r="C10" s="13" t="s">
        <v>255</v>
      </c>
      <c r="D10" s="176"/>
      <c r="E10" s="14" t="s">
        <v>113</v>
      </c>
    </row>
    <row r="11" spans="1:5">
      <c r="A11" s="62"/>
      <c r="B11" s="37"/>
      <c r="C11" s="13"/>
      <c r="D11" s="13"/>
      <c r="E11" s="13"/>
    </row>
    <row r="12" spans="1:5">
      <c r="A12" s="62">
        <v>101</v>
      </c>
      <c r="B12" s="33" t="s">
        <v>127</v>
      </c>
      <c r="C12" s="13" t="s">
        <v>104</v>
      </c>
      <c r="D12" s="176"/>
      <c r="E12" s="34" t="s">
        <v>138</v>
      </c>
    </row>
    <row r="13" spans="1:5">
      <c r="A13" s="62"/>
      <c r="B13" s="37"/>
      <c r="C13" s="13"/>
      <c r="D13" s="13"/>
      <c r="E13" s="13"/>
    </row>
    <row r="14" spans="1:5">
      <c r="A14" s="62">
        <v>101</v>
      </c>
      <c r="B14" s="33" t="s">
        <v>128</v>
      </c>
      <c r="C14" s="13" t="s">
        <v>117</v>
      </c>
      <c r="D14" s="176"/>
      <c r="E14" s="34" t="s">
        <v>138</v>
      </c>
    </row>
    <row r="15" spans="1:5">
      <c r="A15" s="62"/>
      <c r="B15" s="37"/>
      <c r="C15" s="13"/>
      <c r="D15" s="13"/>
      <c r="E15" s="13"/>
    </row>
    <row r="16" spans="1:5">
      <c r="A16" s="37">
        <v>101</v>
      </c>
      <c r="B16" s="33" t="s">
        <v>129</v>
      </c>
      <c r="C16" s="13" t="s">
        <v>116</v>
      </c>
      <c r="D16" s="176"/>
      <c r="E16" s="14" t="s">
        <v>139</v>
      </c>
    </row>
    <row r="17" spans="1:5">
      <c r="A17" s="62"/>
      <c r="B17" s="37"/>
      <c r="C17" s="13"/>
      <c r="D17" s="13"/>
      <c r="E17" s="13"/>
    </row>
    <row r="18" spans="1:5">
      <c r="A18" s="37">
        <v>101</v>
      </c>
      <c r="B18" s="33" t="s">
        <v>130</v>
      </c>
      <c r="C18" s="13" t="s">
        <v>237</v>
      </c>
      <c r="D18" s="176"/>
      <c r="E18" s="14" t="s">
        <v>139</v>
      </c>
    </row>
    <row r="19" spans="1:5">
      <c r="A19" s="62"/>
      <c r="B19" s="37"/>
      <c r="C19" s="13"/>
      <c r="D19" s="13"/>
      <c r="E19" s="13"/>
    </row>
    <row r="20" spans="1:5">
      <c r="A20" s="37">
        <v>101</v>
      </c>
      <c r="B20" s="33" t="s">
        <v>131</v>
      </c>
      <c r="C20" s="29" t="s">
        <v>118</v>
      </c>
      <c r="D20" s="176"/>
      <c r="E20" s="34" t="s">
        <v>138</v>
      </c>
    </row>
    <row r="21" spans="1:5">
      <c r="A21" s="62"/>
      <c r="B21" s="37"/>
      <c r="C21" s="29"/>
      <c r="D21" s="31"/>
      <c r="E21" s="30"/>
    </row>
    <row r="22" spans="1:5">
      <c r="A22" s="37">
        <v>101</v>
      </c>
      <c r="B22" s="33" t="s">
        <v>132</v>
      </c>
      <c r="C22" s="29" t="s">
        <v>119</v>
      </c>
      <c r="D22" s="176"/>
      <c r="E22" s="14" t="s">
        <v>139</v>
      </c>
    </row>
    <row r="23" spans="1:5">
      <c r="A23" s="62"/>
      <c r="B23" s="37"/>
      <c r="C23" s="29"/>
      <c r="D23" s="31"/>
      <c r="E23" s="31"/>
    </row>
    <row r="24" spans="1:5">
      <c r="A24" s="62">
        <v>101</v>
      </c>
      <c r="B24" s="33" t="s">
        <v>133</v>
      </c>
      <c r="C24" s="29" t="s">
        <v>120</v>
      </c>
      <c r="D24" s="176"/>
      <c r="E24" s="14" t="s">
        <v>139</v>
      </c>
    </row>
    <row r="25" spans="1:5">
      <c r="A25" s="62"/>
      <c r="B25" s="37"/>
      <c r="C25" s="29"/>
      <c r="D25" s="31"/>
      <c r="E25" s="31"/>
    </row>
    <row r="26" spans="1:5">
      <c r="A26" s="62">
        <v>101</v>
      </c>
      <c r="B26" s="33" t="s">
        <v>134</v>
      </c>
      <c r="C26" s="29" t="s">
        <v>121</v>
      </c>
      <c r="D26" s="176"/>
      <c r="E26" s="14" t="s">
        <v>139</v>
      </c>
    </row>
    <row r="27" spans="1:5">
      <c r="A27" s="62"/>
      <c r="B27" s="37"/>
      <c r="C27" s="29"/>
      <c r="D27" s="31"/>
      <c r="E27" s="14"/>
    </row>
    <row r="28" spans="1:5">
      <c r="A28" s="37">
        <v>101</v>
      </c>
      <c r="B28" s="33" t="s">
        <v>135</v>
      </c>
      <c r="C28" s="29" t="s">
        <v>188</v>
      </c>
      <c r="D28" s="176"/>
      <c r="E28" s="14" t="s">
        <v>139</v>
      </c>
    </row>
    <row r="29" spans="1:5">
      <c r="A29" s="37">
        <v>101</v>
      </c>
      <c r="B29" s="33" t="s">
        <v>256</v>
      </c>
      <c r="C29" s="119" t="s">
        <v>233</v>
      </c>
      <c r="D29" s="176"/>
      <c r="E29" s="14" t="s">
        <v>139</v>
      </c>
    </row>
    <row r="30" spans="1:5">
      <c r="A30" s="37">
        <v>101</v>
      </c>
      <c r="B30" s="33" t="s">
        <v>257</v>
      </c>
      <c r="C30" s="120" t="s">
        <v>234</v>
      </c>
      <c r="D30" s="176"/>
      <c r="E30" s="14" t="s">
        <v>139</v>
      </c>
    </row>
    <row r="31" spans="1:5">
      <c r="A31" s="37">
        <v>101</v>
      </c>
      <c r="B31" s="33" t="s">
        <v>258</v>
      </c>
      <c r="C31" s="119" t="s">
        <v>235</v>
      </c>
      <c r="D31" s="176"/>
      <c r="E31" s="14" t="s">
        <v>139</v>
      </c>
    </row>
    <row r="32" spans="1:5">
      <c r="A32" s="37">
        <v>101</v>
      </c>
      <c r="B32" s="33" t="s">
        <v>259</v>
      </c>
      <c r="C32" s="120" t="s">
        <v>236</v>
      </c>
      <c r="D32" s="176"/>
      <c r="E32" s="14" t="s">
        <v>139</v>
      </c>
    </row>
    <row r="33" spans="1:5">
      <c r="A33" s="62"/>
      <c r="B33" s="33"/>
      <c r="C33" s="29"/>
      <c r="D33" s="31"/>
      <c r="E33" s="14"/>
    </row>
    <row r="34" spans="1:5" ht="87.5">
      <c r="A34" s="37">
        <v>101</v>
      </c>
      <c r="B34" s="33" t="s">
        <v>136</v>
      </c>
      <c r="C34" s="32" t="s">
        <v>123</v>
      </c>
      <c r="D34" s="177"/>
      <c r="E34" s="31" t="s">
        <v>122</v>
      </c>
    </row>
    <row r="35" spans="1:5">
      <c r="A35" s="62"/>
      <c r="B35" s="63"/>
      <c r="C35" s="29"/>
      <c r="D35" s="31"/>
      <c r="E35" s="31"/>
    </row>
    <row r="36" spans="1:5" ht="14" thickBot="1">
      <c r="A36" s="64"/>
      <c r="B36" s="64"/>
      <c r="C36" s="15"/>
      <c r="D36" s="15"/>
      <c r="E36" s="15"/>
    </row>
  </sheetData>
  <sheetProtection algorithmName="SHA-512" hashValue="GyaTzZztIbe86EpOPqC/pv76Gb4XudLJk8Wb9NSoYC3HGtiNsYCI+qFFhbZ293iDbbS9jKoDlA89dxMTQ6a3tQ==" saltValue="ccTU2tIJU6GK/ntjsI0Qyg==" spinCount="100000" sheet="1" objects="1" scenarios="1"/>
  <dataValidations count="4">
    <dataValidation type="whole" allowBlank="1" showInputMessage="1" showErrorMessage="1" sqref="D6" xr:uid="{B175AD8E-86F6-40DF-9E93-05D96B6CE5D8}">
      <formula1>0</formula1>
      <formula2>1000000</formula2>
    </dataValidation>
    <dataValidation type="whole" operator="greaterThanOrEqual" allowBlank="1" showInputMessage="1" showErrorMessage="1" sqref="D8 D12 D14 D18 D20 D22 D24 D26 D28:D32 D16" xr:uid="{539152F8-A667-4351-ACBF-1000A80D87B4}">
      <formula1>0</formula1>
    </dataValidation>
    <dataValidation type="list" allowBlank="1" showInputMessage="1" showErrorMessage="1" sqref="D10" xr:uid="{CD7E8708-D38C-4882-85A2-F62044B0609C}">
      <formula1>"Y,N"</formula1>
    </dataValidation>
    <dataValidation type="textLength" allowBlank="1" showInputMessage="1" showErrorMessage="1" sqref="D34" xr:uid="{09143524-EC65-4802-9E82-866F5F4A2CE9}">
      <formula1>1</formula1>
      <formula2>500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B6:B34 D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autoPageBreaks="0"/>
  </sheetPr>
  <dimension ref="A1:D27"/>
  <sheetViews>
    <sheetView showGridLines="0" zoomScaleNormal="100" workbookViewId="0">
      <selection activeCell="D27" sqref="D27"/>
    </sheetView>
  </sheetViews>
  <sheetFormatPr defaultColWidth="9.23046875" defaultRowHeight="12.5"/>
  <cols>
    <col min="1" max="1" width="15.15234375" style="16" bestFit="1" customWidth="1"/>
    <col min="2" max="2" width="15.15234375" style="16" customWidth="1"/>
    <col min="3" max="3" width="56.23046875" style="201" customWidth="1"/>
    <col min="4" max="4" width="10.61328125" style="201" customWidth="1"/>
    <col min="5" max="5" width="9.23046875" style="201"/>
    <col min="6" max="7" width="4.84375" style="201" customWidth="1"/>
    <col min="8" max="16384" width="9.23046875" style="201"/>
  </cols>
  <sheetData>
    <row r="1" spans="1:4">
      <c r="A1" s="185" t="s">
        <v>223</v>
      </c>
      <c r="B1" s="186" t="s">
        <v>224</v>
      </c>
      <c r="C1" s="6" t="s">
        <v>57</v>
      </c>
      <c r="D1" s="36" t="s">
        <v>138</v>
      </c>
    </row>
    <row r="2" spans="1:4">
      <c r="A2" s="187"/>
      <c r="B2" s="187"/>
      <c r="C2" s="3"/>
      <c r="D2" s="200"/>
    </row>
    <row r="3" spans="1:4">
      <c r="A3" s="188"/>
      <c r="B3" s="187"/>
      <c r="C3" s="3"/>
      <c r="D3" s="35" t="s">
        <v>124</v>
      </c>
    </row>
    <row r="4" spans="1:4">
      <c r="A4" s="189">
        <v>102</v>
      </c>
      <c r="B4" s="190" t="s">
        <v>124</v>
      </c>
      <c r="C4" s="13" t="s">
        <v>58</v>
      </c>
      <c r="D4" s="148">
        <f>SUM(D5,D6,D17,D18)</f>
        <v>0</v>
      </c>
    </row>
    <row r="5" spans="1:4">
      <c r="A5" s="189">
        <v>102</v>
      </c>
      <c r="B5" s="190" t="s">
        <v>125</v>
      </c>
      <c r="C5" s="202" t="s">
        <v>78</v>
      </c>
      <c r="D5" s="149"/>
    </row>
    <row r="6" spans="1:4">
      <c r="A6" s="189">
        <v>102</v>
      </c>
      <c r="B6" s="190" t="s">
        <v>540</v>
      </c>
      <c r="C6" s="202" t="s">
        <v>83</v>
      </c>
      <c r="D6" s="148">
        <f>SUM(D7:D16)</f>
        <v>0</v>
      </c>
    </row>
    <row r="7" spans="1:4">
      <c r="A7" s="191">
        <v>102</v>
      </c>
      <c r="B7" s="33" t="s">
        <v>127</v>
      </c>
      <c r="C7" s="203" t="s">
        <v>66</v>
      </c>
      <c r="D7" s="149"/>
    </row>
    <row r="8" spans="1:4">
      <c r="A8" s="191">
        <v>102</v>
      </c>
      <c r="B8" s="33" t="s">
        <v>128</v>
      </c>
      <c r="C8" s="203" t="s">
        <v>67</v>
      </c>
      <c r="D8" s="149"/>
    </row>
    <row r="9" spans="1:4">
      <c r="A9" s="191">
        <v>102</v>
      </c>
      <c r="B9" s="33" t="s">
        <v>129</v>
      </c>
      <c r="C9" s="203" t="s">
        <v>68</v>
      </c>
      <c r="D9" s="149"/>
    </row>
    <row r="10" spans="1:4">
      <c r="A10" s="191">
        <v>102</v>
      </c>
      <c r="B10" s="33" t="s">
        <v>130</v>
      </c>
      <c r="C10" s="203" t="s">
        <v>69</v>
      </c>
      <c r="D10" s="149"/>
    </row>
    <row r="11" spans="1:4">
      <c r="A11" s="191">
        <v>102</v>
      </c>
      <c r="B11" s="33" t="s">
        <v>131</v>
      </c>
      <c r="C11" s="203" t="s">
        <v>70</v>
      </c>
      <c r="D11" s="149"/>
    </row>
    <row r="12" spans="1:4">
      <c r="A12" s="191">
        <v>102</v>
      </c>
      <c r="B12" s="33" t="s">
        <v>132</v>
      </c>
      <c r="C12" s="203" t="s">
        <v>71</v>
      </c>
      <c r="D12" s="149"/>
    </row>
    <row r="13" spans="1:4">
      <c r="A13" s="191">
        <v>102</v>
      </c>
      <c r="B13" s="33" t="s">
        <v>133</v>
      </c>
      <c r="C13" s="203" t="s">
        <v>72</v>
      </c>
      <c r="D13" s="149"/>
    </row>
    <row r="14" spans="1:4">
      <c r="A14" s="191">
        <v>102</v>
      </c>
      <c r="B14" s="33" t="s">
        <v>134</v>
      </c>
      <c r="C14" s="203" t="s">
        <v>73</v>
      </c>
      <c r="D14" s="149"/>
    </row>
    <row r="15" spans="1:4">
      <c r="A15" s="191">
        <v>102</v>
      </c>
      <c r="B15" s="33" t="s">
        <v>135</v>
      </c>
      <c r="C15" s="203" t="s">
        <v>74</v>
      </c>
      <c r="D15" s="149"/>
    </row>
    <row r="16" spans="1:4">
      <c r="A16" s="191">
        <v>102</v>
      </c>
      <c r="B16" s="33" t="s">
        <v>136</v>
      </c>
      <c r="C16" s="203" t="s">
        <v>75</v>
      </c>
      <c r="D16" s="149"/>
    </row>
    <row r="17" spans="1:4">
      <c r="A17" s="191">
        <v>102</v>
      </c>
      <c r="B17" s="33" t="s">
        <v>137</v>
      </c>
      <c r="C17" s="202" t="s">
        <v>79</v>
      </c>
      <c r="D17" s="160"/>
    </row>
    <row r="18" spans="1:4">
      <c r="A18" s="192">
        <v>102</v>
      </c>
      <c r="B18" s="33" t="s">
        <v>140</v>
      </c>
      <c r="C18" s="202" t="s">
        <v>76</v>
      </c>
      <c r="D18" s="149"/>
    </row>
    <row r="19" spans="1:4">
      <c r="A19" s="191"/>
      <c r="B19" s="33"/>
      <c r="C19" s="13"/>
      <c r="D19" s="197"/>
    </row>
    <row r="20" spans="1:4">
      <c r="A20" s="189">
        <v>102</v>
      </c>
      <c r="B20" s="190" t="s">
        <v>141</v>
      </c>
      <c r="C20" s="13" t="s">
        <v>59</v>
      </c>
      <c r="D20" s="148">
        <f>SUM(D21,D23,D24,D25)</f>
        <v>0</v>
      </c>
    </row>
    <row r="21" spans="1:4">
      <c r="A21" s="191">
        <v>102</v>
      </c>
      <c r="B21" s="33" t="s">
        <v>142</v>
      </c>
      <c r="C21" s="202" t="s">
        <v>82</v>
      </c>
      <c r="D21" s="149"/>
    </row>
    <row r="22" spans="1:4">
      <c r="A22" s="191">
        <v>102</v>
      </c>
      <c r="B22" s="33" t="s">
        <v>143</v>
      </c>
      <c r="C22" s="204" t="s">
        <v>60</v>
      </c>
      <c r="D22" s="149"/>
    </row>
    <row r="23" spans="1:4">
      <c r="A23" s="191">
        <v>102</v>
      </c>
      <c r="B23" s="33" t="s">
        <v>146</v>
      </c>
      <c r="C23" s="202" t="s">
        <v>80</v>
      </c>
      <c r="D23" s="149"/>
    </row>
    <row r="24" spans="1:4">
      <c r="A24" s="191">
        <v>102</v>
      </c>
      <c r="B24" s="33" t="s">
        <v>144</v>
      </c>
      <c r="C24" s="205" t="s">
        <v>79</v>
      </c>
      <c r="D24" s="160"/>
    </row>
    <row r="25" spans="1:4">
      <c r="A25" s="191">
        <v>102</v>
      </c>
      <c r="B25" s="33" t="s">
        <v>147</v>
      </c>
      <c r="C25" s="205" t="s">
        <v>81</v>
      </c>
      <c r="D25" s="149"/>
    </row>
    <row r="26" spans="1:4">
      <c r="A26" s="193"/>
      <c r="B26" s="194"/>
      <c r="C26" s="198"/>
      <c r="D26" s="199"/>
    </row>
    <row r="27" spans="1:4" ht="13" thickBot="1">
      <c r="A27" s="195">
        <v>102</v>
      </c>
      <c r="B27" s="196" t="s">
        <v>145</v>
      </c>
      <c r="C27" s="15" t="s">
        <v>77</v>
      </c>
      <c r="D27" s="161">
        <f>D4-D20</f>
        <v>0</v>
      </c>
    </row>
  </sheetData>
  <sheetProtection algorithmName="SHA-512" hashValue="6xcIISkVZxi0uTH9Qc9/ITEGLWaIY+7wHaccNjkMVaTkbdmuy4sMSFgq5d0qgDuKHOme+t3PzUDzXX7N3U0WMg==" saltValue="tqSefikOiCif6UK7iITmIQ==" spinCount="100000" sheet="1" objects="1" scenarios="1"/>
  <phoneticPr fontId="84" type="noConversion"/>
  <dataValidations count="2">
    <dataValidation type="whole" operator="greaterThanOrEqual" allowBlank="1" showInputMessage="1" showErrorMessage="1" sqref="D18 D25 D20:D23 D5:D16 D4" xr:uid="{00000000-0002-0000-0300-000000000000}">
      <formula1>0</formula1>
    </dataValidation>
    <dataValidation type="whole" allowBlank="1" showInputMessage="1" showErrorMessage="1" sqref="D27 D17 D24" xr:uid="{BFFF86E5-0DB3-4A80-825A-CDEFDA858A88}">
      <formula1>-100000000000</formula1>
      <formula2>100000000000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D3 B19 B4:B5 B6:B18 B20:B27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autoPageBreaks="0"/>
  </sheetPr>
  <dimension ref="A1:D32"/>
  <sheetViews>
    <sheetView showGridLines="0" zoomScaleNormal="100" workbookViewId="0">
      <selection activeCell="F25" sqref="F25"/>
    </sheetView>
  </sheetViews>
  <sheetFormatPr defaultColWidth="9.23046875" defaultRowHeight="12.5"/>
  <cols>
    <col min="1" max="1" width="14.4609375" style="16" bestFit="1" customWidth="1"/>
    <col min="2" max="2" width="14.4609375" style="16" customWidth="1"/>
    <col min="3" max="3" width="51.23046875" style="201" customWidth="1"/>
    <col min="4" max="4" width="9.3828125" style="229" customWidth="1"/>
    <col min="5" max="16384" width="9.23046875" style="201"/>
  </cols>
  <sheetData>
    <row r="1" spans="1:4">
      <c r="A1" s="186" t="s">
        <v>223</v>
      </c>
      <c r="B1" s="186" t="s">
        <v>224</v>
      </c>
      <c r="C1" s="206" t="s">
        <v>40</v>
      </c>
      <c r="D1" s="5" t="s">
        <v>138</v>
      </c>
    </row>
    <row r="2" spans="1:4">
      <c r="A2" s="60"/>
      <c r="B2" s="207"/>
      <c r="C2" s="208"/>
      <c r="D2" s="209"/>
    </row>
    <row r="3" spans="1:4">
      <c r="A3" s="61"/>
      <c r="B3" s="207"/>
      <c r="C3" s="210"/>
      <c r="D3" s="35" t="s">
        <v>124</v>
      </c>
    </row>
    <row r="4" spans="1:4">
      <c r="A4" s="211">
        <v>103</v>
      </c>
      <c r="B4" s="212" t="s">
        <v>124</v>
      </c>
      <c r="C4" s="213" t="s">
        <v>42</v>
      </c>
      <c r="D4" s="150">
        <f>SUM(D5:D10,D12,D14,D15)</f>
        <v>0</v>
      </c>
    </row>
    <row r="5" spans="1:4">
      <c r="A5" s="62">
        <v>103</v>
      </c>
      <c r="B5" s="215" t="s">
        <v>125</v>
      </c>
      <c r="C5" s="216" t="s">
        <v>44</v>
      </c>
      <c r="D5" s="151"/>
    </row>
    <row r="6" spans="1:4">
      <c r="A6" s="62">
        <v>103</v>
      </c>
      <c r="B6" s="215" t="s">
        <v>126</v>
      </c>
      <c r="C6" s="216" t="s">
        <v>62</v>
      </c>
      <c r="D6" s="151"/>
    </row>
    <row r="7" spans="1:4">
      <c r="A7" s="62">
        <v>103</v>
      </c>
      <c r="B7" s="215" t="s">
        <v>127</v>
      </c>
      <c r="C7" s="217" t="s">
        <v>85</v>
      </c>
      <c r="D7" s="151"/>
    </row>
    <row r="8" spans="1:4">
      <c r="A8" s="62">
        <v>103</v>
      </c>
      <c r="B8" s="215" t="s">
        <v>128</v>
      </c>
      <c r="C8" s="216" t="s">
        <v>45</v>
      </c>
      <c r="D8" s="151"/>
    </row>
    <row r="9" spans="1:4">
      <c r="A9" s="62">
        <v>103</v>
      </c>
      <c r="B9" s="215" t="s">
        <v>129</v>
      </c>
      <c r="C9" s="216" t="s">
        <v>46</v>
      </c>
      <c r="D9" s="151"/>
    </row>
    <row r="10" spans="1:4">
      <c r="A10" s="62">
        <v>103</v>
      </c>
      <c r="B10" s="215" t="s">
        <v>130</v>
      </c>
      <c r="C10" s="216" t="s">
        <v>47</v>
      </c>
      <c r="D10" s="151"/>
    </row>
    <row r="11" spans="1:4">
      <c r="A11" s="62">
        <v>103</v>
      </c>
      <c r="B11" s="215" t="s">
        <v>131</v>
      </c>
      <c r="C11" s="218" t="s">
        <v>63</v>
      </c>
      <c r="D11" s="151"/>
    </row>
    <row r="12" spans="1:4">
      <c r="A12" s="62">
        <v>103</v>
      </c>
      <c r="B12" s="215" t="s">
        <v>132</v>
      </c>
      <c r="C12" s="217" t="s">
        <v>61</v>
      </c>
      <c r="D12" s="151"/>
    </row>
    <row r="13" spans="1:4">
      <c r="A13" s="62">
        <v>103</v>
      </c>
      <c r="B13" s="215" t="s">
        <v>133</v>
      </c>
      <c r="C13" s="218" t="s">
        <v>64</v>
      </c>
      <c r="D13" s="151"/>
    </row>
    <row r="14" spans="1:4">
      <c r="A14" s="62">
        <v>103</v>
      </c>
      <c r="B14" s="215" t="s">
        <v>134</v>
      </c>
      <c r="C14" s="217" t="s">
        <v>41</v>
      </c>
      <c r="D14" s="151"/>
    </row>
    <row r="15" spans="1:4">
      <c r="A15" s="62">
        <v>103</v>
      </c>
      <c r="B15" s="215" t="s">
        <v>135</v>
      </c>
      <c r="C15" s="216" t="s">
        <v>56</v>
      </c>
      <c r="D15" s="151"/>
    </row>
    <row r="16" spans="1:4">
      <c r="A16" s="59"/>
      <c r="B16" s="219"/>
      <c r="C16" s="209"/>
      <c r="D16" s="81"/>
    </row>
    <row r="17" spans="1:4">
      <c r="A17" s="60"/>
      <c r="B17" s="219"/>
      <c r="C17" s="209"/>
      <c r="D17" s="81"/>
    </row>
    <row r="18" spans="1:4">
      <c r="A18" s="61"/>
      <c r="B18" s="219"/>
      <c r="C18" s="209"/>
      <c r="D18" s="81"/>
    </row>
    <row r="19" spans="1:4">
      <c r="A19" s="220">
        <v>103</v>
      </c>
      <c r="B19" s="212" t="s">
        <v>136</v>
      </c>
      <c r="C19" s="213" t="s">
        <v>43</v>
      </c>
      <c r="D19" s="150">
        <f>SUM(D20:D21,D23)</f>
        <v>0</v>
      </c>
    </row>
    <row r="20" spans="1:4">
      <c r="A20" s="62">
        <v>103</v>
      </c>
      <c r="B20" s="215" t="s">
        <v>137</v>
      </c>
      <c r="C20" s="216" t="s">
        <v>86</v>
      </c>
      <c r="D20" s="151"/>
    </row>
    <row r="21" spans="1:4">
      <c r="A21" s="62">
        <v>103</v>
      </c>
      <c r="B21" s="215" t="s">
        <v>140</v>
      </c>
      <c r="C21" s="216" t="s">
        <v>48</v>
      </c>
      <c r="D21" s="151"/>
    </row>
    <row r="22" spans="1:4">
      <c r="A22" s="62">
        <v>103</v>
      </c>
      <c r="B22" s="215" t="s">
        <v>141</v>
      </c>
      <c r="C22" s="221" t="s">
        <v>65</v>
      </c>
      <c r="D22" s="151"/>
    </row>
    <row r="23" spans="1:4">
      <c r="A23" s="62">
        <v>103</v>
      </c>
      <c r="B23" s="215" t="s">
        <v>142</v>
      </c>
      <c r="C23" s="216" t="s">
        <v>49</v>
      </c>
      <c r="D23" s="151"/>
    </row>
    <row r="24" spans="1:4">
      <c r="A24" s="62">
        <v>103</v>
      </c>
      <c r="B24" s="215" t="s">
        <v>143</v>
      </c>
      <c r="C24" s="218" t="s">
        <v>84</v>
      </c>
      <c r="D24" s="151"/>
    </row>
    <row r="25" spans="1:4">
      <c r="A25" s="222"/>
      <c r="B25" s="223"/>
      <c r="C25" s="208"/>
      <c r="D25" s="214"/>
    </row>
    <row r="26" spans="1:4">
      <c r="A26" s="211">
        <v>103</v>
      </c>
      <c r="B26" s="212" t="s">
        <v>146</v>
      </c>
      <c r="C26" s="213" t="s">
        <v>50</v>
      </c>
      <c r="D26" s="150">
        <f>SUM(D27:D31)</f>
        <v>0</v>
      </c>
    </row>
    <row r="27" spans="1:4">
      <c r="A27" s="62">
        <v>103</v>
      </c>
      <c r="B27" s="215">
        <v>200</v>
      </c>
      <c r="C27" s="216" t="s">
        <v>51</v>
      </c>
      <c r="D27" s="151"/>
    </row>
    <row r="28" spans="1:4">
      <c r="A28" s="62">
        <v>103</v>
      </c>
      <c r="B28" s="215">
        <v>210</v>
      </c>
      <c r="C28" s="216" t="s">
        <v>52</v>
      </c>
      <c r="D28" s="152"/>
    </row>
    <row r="29" spans="1:4">
      <c r="A29" s="62">
        <v>103</v>
      </c>
      <c r="B29" s="215">
        <v>220</v>
      </c>
      <c r="C29" s="216" t="s">
        <v>53</v>
      </c>
      <c r="D29" s="151"/>
    </row>
    <row r="30" spans="1:4">
      <c r="A30" s="62">
        <v>103</v>
      </c>
      <c r="B30" s="215">
        <v>230</v>
      </c>
      <c r="C30" s="224" t="s">
        <v>54</v>
      </c>
      <c r="D30" s="153"/>
    </row>
    <row r="31" spans="1:4">
      <c r="A31" s="62">
        <v>103</v>
      </c>
      <c r="B31" s="215">
        <v>240</v>
      </c>
      <c r="C31" s="224" t="s">
        <v>55</v>
      </c>
      <c r="D31" s="153"/>
    </row>
    <row r="32" spans="1:4" ht="13" thickBot="1">
      <c r="A32" s="225"/>
      <c r="B32" s="226"/>
      <c r="C32" s="227"/>
      <c r="D32" s="228"/>
    </row>
  </sheetData>
  <sheetProtection algorithmName="SHA-512" hashValue="lQ/OOHA8vXg8GgHzsEIXdyXkI0QNI622EUpx0anfE+Ru0i44iwkVQDinsRzjMk7qNpWkwIiuTh6xxSnrsxZgYQ==" saltValue="8OXkRt4oxIoPy/mmYn6KKw==" spinCount="100000" sheet="1" objects="1" scenarios="1"/>
  <dataValidations count="2">
    <dataValidation type="whole" operator="greaterThanOrEqual" allowBlank="1" showInputMessage="1" showErrorMessage="1" sqref="D4:D15 D20:D24 D19 D26:D29 D31" xr:uid="{00000000-0002-0000-0400-000000000000}">
      <formula1>0</formula1>
    </dataValidation>
    <dataValidation type="custom" operator="greaterThanOrEqual" allowBlank="1" showInputMessage="1" showErrorMessage="1" sqref="D30" xr:uid="{C408A086-2CAE-4050-8D2B-98666E193CD5}">
      <formula1>AND(ISNUMBER(D30), D30=INT(D30))</formula1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B4:B31 D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autoPageBreaks="0"/>
  </sheetPr>
  <dimension ref="A1:E32"/>
  <sheetViews>
    <sheetView zoomScale="71" zoomScaleNormal="100" workbookViewId="0">
      <selection activeCell="E32" sqref="E32"/>
    </sheetView>
  </sheetViews>
  <sheetFormatPr defaultColWidth="9" defaultRowHeight="13.5"/>
  <cols>
    <col min="1" max="1" width="15.84375" style="84" bestFit="1" customWidth="1"/>
    <col min="2" max="2" width="15.84375" style="84" customWidth="1"/>
    <col min="3" max="3" width="35.4609375" style="12" customWidth="1"/>
    <col min="4" max="4" width="30.23046875" style="12" customWidth="1"/>
    <col min="5" max="5" width="10.84375" style="12" customWidth="1"/>
    <col min="6" max="16384" width="9" style="12"/>
  </cols>
  <sheetData>
    <row r="1" spans="1:5">
      <c r="A1" s="65" t="s">
        <v>223</v>
      </c>
      <c r="B1" s="230" t="s">
        <v>224</v>
      </c>
      <c r="C1" s="230" t="s">
        <v>103</v>
      </c>
      <c r="D1" s="230" t="s">
        <v>225</v>
      </c>
      <c r="E1" s="36" t="s">
        <v>138</v>
      </c>
    </row>
    <row r="2" spans="1:5">
      <c r="A2" s="231"/>
      <c r="B2" s="232"/>
      <c r="C2" s="233"/>
      <c r="D2" s="208"/>
      <c r="E2" s="35" t="s">
        <v>124</v>
      </c>
    </row>
    <row r="3" spans="1:5">
      <c r="A3" s="211">
        <v>104</v>
      </c>
      <c r="B3" s="212" t="s">
        <v>124</v>
      </c>
      <c r="C3" s="234" t="s">
        <v>226</v>
      </c>
      <c r="D3" s="235"/>
      <c r="E3" s="154">
        <f>SUM(E4:E32)</f>
        <v>0</v>
      </c>
    </row>
    <row r="4" spans="1:5">
      <c r="A4" s="62">
        <v>104</v>
      </c>
      <c r="B4" s="215" t="s">
        <v>125</v>
      </c>
      <c r="C4" s="236" t="s">
        <v>227</v>
      </c>
      <c r="D4" s="132"/>
      <c r="E4" s="155"/>
    </row>
    <row r="5" spans="1:5">
      <c r="A5" s="62">
        <v>104</v>
      </c>
      <c r="B5" s="215" t="s">
        <v>126</v>
      </c>
      <c r="C5" s="236" t="s">
        <v>227</v>
      </c>
      <c r="D5" s="132"/>
      <c r="E5" s="155"/>
    </row>
    <row r="6" spans="1:5">
      <c r="A6" s="62">
        <v>104</v>
      </c>
      <c r="B6" s="215" t="s">
        <v>127</v>
      </c>
      <c r="C6" s="236" t="s">
        <v>227</v>
      </c>
      <c r="D6" s="132"/>
      <c r="E6" s="155"/>
    </row>
    <row r="7" spans="1:5">
      <c r="A7" s="62">
        <v>104</v>
      </c>
      <c r="B7" s="215" t="s">
        <v>128</v>
      </c>
      <c r="C7" s="236" t="s">
        <v>227</v>
      </c>
      <c r="D7" s="132"/>
      <c r="E7" s="155"/>
    </row>
    <row r="8" spans="1:5">
      <c r="A8" s="62">
        <v>104</v>
      </c>
      <c r="B8" s="215" t="s">
        <v>129</v>
      </c>
      <c r="C8" s="236" t="s">
        <v>227</v>
      </c>
      <c r="D8" s="132"/>
      <c r="E8" s="155"/>
    </row>
    <row r="9" spans="1:5">
      <c r="A9" s="62">
        <v>104</v>
      </c>
      <c r="B9" s="215" t="s">
        <v>130</v>
      </c>
      <c r="C9" s="236" t="s">
        <v>227</v>
      </c>
      <c r="D9" s="132"/>
      <c r="E9" s="155"/>
    </row>
    <row r="10" spans="1:5">
      <c r="A10" s="62">
        <v>104</v>
      </c>
      <c r="B10" s="215" t="s">
        <v>131</v>
      </c>
      <c r="C10" s="236" t="s">
        <v>227</v>
      </c>
      <c r="D10" s="132"/>
      <c r="E10" s="155"/>
    </row>
    <row r="11" spans="1:5">
      <c r="A11" s="62">
        <v>104</v>
      </c>
      <c r="B11" s="215" t="s">
        <v>132</v>
      </c>
      <c r="C11" s="236" t="s">
        <v>227</v>
      </c>
      <c r="D11" s="132"/>
      <c r="E11" s="155"/>
    </row>
    <row r="12" spans="1:5">
      <c r="A12" s="62">
        <v>104</v>
      </c>
      <c r="B12" s="215" t="s">
        <v>133</v>
      </c>
      <c r="C12" s="236" t="s">
        <v>227</v>
      </c>
      <c r="D12" s="132"/>
      <c r="E12" s="155"/>
    </row>
    <row r="13" spans="1:5">
      <c r="A13" s="62">
        <v>104</v>
      </c>
      <c r="B13" s="215" t="s">
        <v>134</v>
      </c>
      <c r="C13" s="236" t="s">
        <v>227</v>
      </c>
      <c r="D13" s="132"/>
      <c r="E13" s="155"/>
    </row>
    <row r="14" spans="1:5">
      <c r="A14" s="62">
        <v>104</v>
      </c>
      <c r="B14" s="215" t="s">
        <v>135</v>
      </c>
      <c r="C14" s="236" t="s">
        <v>227</v>
      </c>
      <c r="D14" s="132"/>
      <c r="E14" s="155"/>
    </row>
    <row r="15" spans="1:5">
      <c r="A15" s="62">
        <v>104</v>
      </c>
      <c r="B15" s="215" t="s">
        <v>136</v>
      </c>
      <c r="C15" s="236" t="s">
        <v>227</v>
      </c>
      <c r="D15" s="132"/>
      <c r="E15" s="155"/>
    </row>
    <row r="16" spans="1:5">
      <c r="A16" s="62">
        <v>104</v>
      </c>
      <c r="B16" s="215" t="s">
        <v>137</v>
      </c>
      <c r="C16" s="236" t="s">
        <v>227</v>
      </c>
      <c r="D16" s="132"/>
      <c r="E16" s="155"/>
    </row>
    <row r="17" spans="1:5">
      <c r="A17" s="62">
        <v>104</v>
      </c>
      <c r="B17" s="215" t="s">
        <v>140</v>
      </c>
      <c r="C17" s="236" t="s">
        <v>227</v>
      </c>
      <c r="D17" s="132"/>
      <c r="E17" s="155"/>
    </row>
    <row r="18" spans="1:5">
      <c r="A18" s="62">
        <v>104</v>
      </c>
      <c r="B18" s="215" t="s">
        <v>141</v>
      </c>
      <c r="C18" s="236" t="s">
        <v>227</v>
      </c>
      <c r="D18" s="132"/>
      <c r="E18" s="155"/>
    </row>
    <row r="19" spans="1:5">
      <c r="A19" s="62">
        <v>104</v>
      </c>
      <c r="B19" s="215" t="s">
        <v>142</v>
      </c>
      <c r="C19" s="236" t="s">
        <v>227</v>
      </c>
      <c r="D19" s="132"/>
      <c r="E19" s="155"/>
    </row>
    <row r="20" spans="1:5">
      <c r="A20" s="62">
        <v>104</v>
      </c>
      <c r="B20" s="215" t="s">
        <v>143</v>
      </c>
      <c r="C20" s="236" t="s">
        <v>227</v>
      </c>
      <c r="D20" s="132"/>
      <c r="E20" s="155"/>
    </row>
    <row r="21" spans="1:5">
      <c r="A21" s="62">
        <v>104</v>
      </c>
      <c r="B21" s="215" t="s">
        <v>146</v>
      </c>
      <c r="C21" s="236" t="s">
        <v>227</v>
      </c>
      <c r="D21" s="132"/>
      <c r="E21" s="155"/>
    </row>
    <row r="22" spans="1:5">
      <c r="A22" s="62">
        <v>104</v>
      </c>
      <c r="B22" s="215" t="s">
        <v>144</v>
      </c>
      <c r="C22" s="236" t="s">
        <v>227</v>
      </c>
      <c r="D22" s="132"/>
      <c r="E22" s="155"/>
    </row>
    <row r="23" spans="1:5">
      <c r="A23" s="62">
        <v>104</v>
      </c>
      <c r="B23" s="215" t="s">
        <v>147</v>
      </c>
      <c r="C23" s="236" t="s">
        <v>227</v>
      </c>
      <c r="D23" s="132"/>
      <c r="E23" s="155"/>
    </row>
    <row r="24" spans="1:5">
      <c r="A24" s="62">
        <v>104</v>
      </c>
      <c r="B24" s="215" t="s">
        <v>145</v>
      </c>
      <c r="C24" s="236" t="s">
        <v>227</v>
      </c>
      <c r="D24" s="132"/>
      <c r="E24" s="155"/>
    </row>
    <row r="25" spans="1:5">
      <c r="A25" s="62">
        <v>104</v>
      </c>
      <c r="B25" s="215" t="s">
        <v>148</v>
      </c>
      <c r="C25" s="236" t="s">
        <v>227</v>
      </c>
      <c r="D25" s="132"/>
      <c r="E25" s="155"/>
    </row>
    <row r="26" spans="1:5">
      <c r="A26" s="62">
        <v>104</v>
      </c>
      <c r="B26" s="215" t="s">
        <v>149</v>
      </c>
      <c r="C26" s="236" t="s">
        <v>227</v>
      </c>
      <c r="D26" s="132"/>
      <c r="E26" s="155"/>
    </row>
    <row r="27" spans="1:5">
      <c r="A27" s="62">
        <v>104</v>
      </c>
      <c r="B27" s="215" t="s">
        <v>150</v>
      </c>
      <c r="C27" s="236" t="s">
        <v>227</v>
      </c>
      <c r="D27" s="132"/>
      <c r="E27" s="155"/>
    </row>
    <row r="28" spans="1:5">
      <c r="A28" s="62">
        <v>104</v>
      </c>
      <c r="B28" s="215" t="s">
        <v>151</v>
      </c>
      <c r="C28" s="236" t="s">
        <v>227</v>
      </c>
      <c r="D28" s="132"/>
      <c r="E28" s="155"/>
    </row>
    <row r="29" spans="1:5">
      <c r="A29" s="62">
        <v>104</v>
      </c>
      <c r="B29" s="215">
        <v>270</v>
      </c>
      <c r="C29" s="236" t="s">
        <v>227</v>
      </c>
      <c r="D29" s="132"/>
      <c r="E29" s="155"/>
    </row>
    <row r="30" spans="1:5">
      <c r="A30" s="62">
        <v>104</v>
      </c>
      <c r="B30" s="215">
        <v>280</v>
      </c>
      <c r="C30" s="236" t="s">
        <v>227</v>
      </c>
      <c r="D30" s="132"/>
      <c r="E30" s="155"/>
    </row>
    <row r="31" spans="1:5">
      <c r="A31" s="62">
        <v>104</v>
      </c>
      <c r="B31" s="215">
        <v>290</v>
      </c>
      <c r="C31" s="236" t="s">
        <v>227</v>
      </c>
      <c r="D31" s="132"/>
      <c r="E31" s="155"/>
    </row>
    <row r="32" spans="1:5" ht="14" thickBot="1">
      <c r="A32" s="62">
        <v>104</v>
      </c>
      <c r="B32" s="237">
        <v>300</v>
      </c>
      <c r="C32" s="236" t="s">
        <v>227</v>
      </c>
      <c r="D32" s="133"/>
      <c r="E32" s="156"/>
    </row>
  </sheetData>
  <sheetProtection algorithmName="SHA-512" hashValue="Kmb7mgQs8QvIrZCkpBor6JoGdxoROC10+uIfWPMK4UNW0n730jvvRSlcDTK/7Mq/fd8dYcUepNkoq/WFMpYVRg==" saltValue="j7cxFr+SlPPGxbg5BfcQYA==" spinCount="100000" sheet="1" objects="1" scenarios="1"/>
  <conditionalFormatting sqref="E4:E32">
    <cfRule type="expression" dxfId="6" priority="1">
      <formula>AND(ISBLANK(E4),D4&lt;&gt;"")</formula>
    </cfRule>
  </conditionalFormatting>
  <dataValidations count="2">
    <dataValidation type="textLength" allowBlank="1" showInputMessage="1" showErrorMessage="1" sqref="D5:D32 D4" xr:uid="{9DA8139F-E154-4219-8105-373A5068DE47}">
      <formula1>0</formula1>
      <formula2>500</formula2>
    </dataValidation>
    <dataValidation type="whole" allowBlank="1" showInputMessage="1" showErrorMessage="1" sqref="E3:E32" xr:uid="{00287A80-9E72-4DBC-BFC8-1C5DDC7515FC}">
      <formula1>-100000000000</formula1>
      <formula2>100000000000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B3:B32 E2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autoPageBreaks="0"/>
  </sheetPr>
  <dimension ref="A1:CM777"/>
  <sheetViews>
    <sheetView zoomScale="77" zoomScaleNormal="100" workbookViewId="0">
      <selection activeCell="C38" sqref="C38"/>
    </sheetView>
  </sheetViews>
  <sheetFormatPr defaultColWidth="9" defaultRowHeight="13.5"/>
  <cols>
    <col min="1" max="1" width="17.3828125" style="2" bestFit="1" customWidth="1"/>
    <col min="2" max="2" width="10.3828125" style="2" customWidth="1"/>
    <col min="3" max="3" width="102.61328125" style="2" bestFit="1" customWidth="1"/>
    <col min="4" max="4" width="10.84375" style="2" customWidth="1"/>
    <col min="5" max="91" width="9" style="142"/>
    <col min="92" max="16384" width="9" style="2"/>
  </cols>
  <sheetData>
    <row r="1" spans="1:91" s="1" customFormat="1" ht="14">
      <c r="A1" s="67" t="s">
        <v>223</v>
      </c>
      <c r="B1" s="6" t="s">
        <v>224</v>
      </c>
      <c r="C1" s="6" t="s">
        <v>108</v>
      </c>
      <c r="D1" s="36" t="s">
        <v>138</v>
      </c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</row>
    <row r="2" spans="1:91" s="1" customFormat="1">
      <c r="A2" s="68"/>
      <c r="B2" s="3"/>
      <c r="C2" s="71"/>
      <c r="D2" s="35" t="s">
        <v>124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</row>
    <row r="3" spans="1:91">
      <c r="A3" s="69">
        <v>105</v>
      </c>
      <c r="B3" s="33" t="s">
        <v>124</v>
      </c>
      <c r="C3" s="71" t="s">
        <v>2</v>
      </c>
      <c r="D3" s="162">
        <f>(D6+D7+D8+D11+D12+D13+D14+D15-D16-D31)</f>
        <v>0</v>
      </c>
    </row>
    <row r="4" spans="1:91">
      <c r="A4" s="69">
        <v>105</v>
      </c>
      <c r="B4" s="33" t="s">
        <v>125</v>
      </c>
      <c r="C4" s="71" t="s">
        <v>3</v>
      </c>
      <c r="D4" s="162">
        <f>D5</f>
        <v>0</v>
      </c>
    </row>
    <row r="5" spans="1:91">
      <c r="A5" s="69">
        <v>105</v>
      </c>
      <c r="B5" s="33" t="s">
        <v>126</v>
      </c>
      <c r="C5" s="71" t="s">
        <v>8</v>
      </c>
      <c r="D5" s="162">
        <f>(D6+D7+D8+D11+D12+D13+D14+D15-D16-D31)</f>
        <v>0</v>
      </c>
    </row>
    <row r="6" spans="1:91">
      <c r="A6" s="69">
        <v>105</v>
      </c>
      <c r="B6" s="33" t="s">
        <v>127</v>
      </c>
      <c r="C6" s="71" t="s">
        <v>33</v>
      </c>
      <c r="D6" s="155"/>
    </row>
    <row r="7" spans="1:91">
      <c r="A7" s="69">
        <v>105</v>
      </c>
      <c r="B7" s="33" t="s">
        <v>128</v>
      </c>
      <c r="C7" s="71" t="s">
        <v>6</v>
      </c>
      <c r="D7" s="155"/>
    </row>
    <row r="8" spans="1:91">
      <c r="A8" s="69">
        <v>105</v>
      </c>
      <c r="B8" s="33" t="s">
        <v>129</v>
      </c>
      <c r="C8" s="71" t="s">
        <v>0</v>
      </c>
      <c r="D8" s="162">
        <f>SUM(D9:D10)</f>
        <v>0</v>
      </c>
    </row>
    <row r="9" spans="1:91">
      <c r="A9" s="69">
        <v>105</v>
      </c>
      <c r="B9" s="33" t="s">
        <v>130</v>
      </c>
      <c r="C9" s="72" t="s">
        <v>106</v>
      </c>
      <c r="D9" s="155"/>
    </row>
    <row r="10" spans="1:91">
      <c r="A10" s="69">
        <v>105</v>
      </c>
      <c r="B10" s="33" t="s">
        <v>131</v>
      </c>
      <c r="C10" s="72" t="s">
        <v>107</v>
      </c>
      <c r="D10" s="155"/>
    </row>
    <row r="11" spans="1:91">
      <c r="A11" s="69">
        <v>105</v>
      </c>
      <c r="B11" s="33" t="s">
        <v>132</v>
      </c>
      <c r="C11" s="71" t="s">
        <v>1</v>
      </c>
      <c r="D11" s="155"/>
    </row>
    <row r="12" spans="1:91">
      <c r="A12" s="69">
        <v>105</v>
      </c>
      <c r="B12" s="33" t="s">
        <v>133</v>
      </c>
      <c r="C12" s="71" t="s">
        <v>7</v>
      </c>
      <c r="D12" s="155"/>
    </row>
    <row r="13" spans="1:91">
      <c r="A13" s="69">
        <v>105</v>
      </c>
      <c r="B13" s="33" t="s">
        <v>134</v>
      </c>
      <c r="C13" s="71" t="s">
        <v>17</v>
      </c>
      <c r="D13" s="155"/>
    </row>
    <row r="14" spans="1:91">
      <c r="A14" s="69">
        <v>105</v>
      </c>
      <c r="B14" s="33" t="s">
        <v>135</v>
      </c>
      <c r="C14" s="71" t="s">
        <v>30</v>
      </c>
      <c r="D14" s="155"/>
    </row>
    <row r="15" spans="1:91">
      <c r="A15" s="69">
        <v>105</v>
      </c>
      <c r="B15" s="33" t="s">
        <v>136</v>
      </c>
      <c r="C15" s="71" t="s">
        <v>39</v>
      </c>
      <c r="D15" s="155"/>
    </row>
    <row r="16" spans="1:91">
      <c r="A16" s="69">
        <v>105</v>
      </c>
      <c r="B16" s="33" t="s">
        <v>137</v>
      </c>
      <c r="C16" s="71" t="s">
        <v>9</v>
      </c>
      <c r="D16" s="162">
        <f>(D17+SUM(D21:D30))</f>
        <v>0</v>
      </c>
    </row>
    <row r="17" spans="1:4">
      <c r="A17" s="69">
        <v>105</v>
      </c>
      <c r="B17" s="33" t="s">
        <v>140</v>
      </c>
      <c r="C17" s="72" t="s">
        <v>18</v>
      </c>
      <c r="D17" s="162">
        <f>SUM(D18:D20)</f>
        <v>0</v>
      </c>
    </row>
    <row r="18" spans="1:4">
      <c r="A18" s="69">
        <v>105</v>
      </c>
      <c r="B18" s="33" t="s">
        <v>141</v>
      </c>
      <c r="C18" s="73" t="s">
        <v>19</v>
      </c>
      <c r="D18" s="155"/>
    </row>
    <row r="19" spans="1:4">
      <c r="A19" s="69">
        <v>105</v>
      </c>
      <c r="B19" s="33" t="s">
        <v>142</v>
      </c>
      <c r="C19" s="73" t="s">
        <v>20</v>
      </c>
      <c r="D19" s="155"/>
    </row>
    <row r="20" spans="1:4">
      <c r="A20" s="69">
        <v>105</v>
      </c>
      <c r="B20" s="33" t="s">
        <v>143</v>
      </c>
      <c r="C20" s="73" t="s">
        <v>21</v>
      </c>
      <c r="D20" s="155"/>
    </row>
    <row r="21" spans="1:4">
      <c r="A21" s="69">
        <v>105</v>
      </c>
      <c r="B21" s="33" t="s">
        <v>146</v>
      </c>
      <c r="C21" s="72" t="s">
        <v>10</v>
      </c>
      <c r="D21" s="155"/>
    </row>
    <row r="22" spans="1:4">
      <c r="A22" s="69">
        <v>105</v>
      </c>
      <c r="B22" s="33" t="s">
        <v>144</v>
      </c>
      <c r="C22" s="72" t="s">
        <v>4</v>
      </c>
      <c r="D22" s="155"/>
    </row>
    <row r="23" spans="1:4">
      <c r="A23" s="69">
        <v>105</v>
      </c>
      <c r="B23" s="33" t="s">
        <v>147</v>
      </c>
      <c r="C23" s="72" t="s">
        <v>5</v>
      </c>
      <c r="D23" s="155"/>
    </row>
    <row r="24" spans="1:4">
      <c r="A24" s="69">
        <v>105</v>
      </c>
      <c r="B24" s="33" t="s">
        <v>145</v>
      </c>
      <c r="C24" s="72" t="s">
        <v>12</v>
      </c>
      <c r="D24" s="155"/>
    </row>
    <row r="25" spans="1:4">
      <c r="A25" s="69">
        <v>105</v>
      </c>
      <c r="B25" s="33" t="s">
        <v>148</v>
      </c>
      <c r="C25" s="72" t="s">
        <v>23</v>
      </c>
      <c r="D25" s="155"/>
    </row>
    <row r="26" spans="1:4">
      <c r="A26" s="69">
        <v>105</v>
      </c>
      <c r="B26" s="33" t="s">
        <v>149</v>
      </c>
      <c r="C26" s="72" t="s">
        <v>24</v>
      </c>
      <c r="D26" s="155"/>
    </row>
    <row r="27" spans="1:4">
      <c r="A27" s="69">
        <v>105</v>
      </c>
      <c r="B27" s="33" t="s">
        <v>150</v>
      </c>
      <c r="C27" s="72" t="s">
        <v>185</v>
      </c>
      <c r="D27" s="155"/>
    </row>
    <row r="28" spans="1:4">
      <c r="A28" s="69">
        <v>105</v>
      </c>
      <c r="B28" s="33" t="s">
        <v>151</v>
      </c>
      <c r="C28" s="72" t="s">
        <v>186</v>
      </c>
      <c r="D28" s="155"/>
    </row>
    <row r="29" spans="1:4">
      <c r="A29" s="69">
        <v>105</v>
      </c>
      <c r="B29" s="33" t="s">
        <v>152</v>
      </c>
      <c r="C29" s="72" t="s">
        <v>22</v>
      </c>
      <c r="D29" s="155"/>
    </row>
    <row r="30" spans="1:4">
      <c r="A30" s="69">
        <v>105</v>
      </c>
      <c r="B30" s="33" t="s">
        <v>153</v>
      </c>
      <c r="C30" s="72" t="s">
        <v>11</v>
      </c>
      <c r="D30" s="155"/>
    </row>
    <row r="31" spans="1:4" ht="14" thickBot="1">
      <c r="A31" s="70">
        <v>105</v>
      </c>
      <c r="B31" s="38">
        <v>290</v>
      </c>
      <c r="C31" s="74" t="s">
        <v>32</v>
      </c>
      <c r="D31" s="156"/>
    </row>
    <row r="32" spans="1:4">
      <c r="A32" s="142"/>
      <c r="B32" s="142"/>
      <c r="C32" s="142"/>
      <c r="D32" s="142"/>
    </row>
    <row r="33" spans="1:4">
      <c r="A33" s="142"/>
      <c r="B33" s="142"/>
      <c r="C33" s="142"/>
      <c r="D33" s="142"/>
    </row>
    <row r="34" spans="1:4">
      <c r="A34" s="142"/>
      <c r="B34" s="142"/>
      <c r="C34" s="142"/>
      <c r="D34" s="142"/>
    </row>
    <row r="35" spans="1:4">
      <c r="A35" s="142"/>
      <c r="B35" s="142"/>
      <c r="C35" s="142"/>
      <c r="D35" s="142"/>
    </row>
    <row r="36" spans="1:4">
      <c r="A36" s="142"/>
      <c r="B36" s="142"/>
      <c r="C36" s="142"/>
      <c r="D36" s="142"/>
    </row>
    <row r="37" spans="1:4">
      <c r="A37" s="142"/>
      <c r="B37" s="142"/>
      <c r="C37" s="142"/>
      <c r="D37" s="142"/>
    </row>
    <row r="38" spans="1:4">
      <c r="A38" s="142"/>
      <c r="B38" s="142"/>
      <c r="C38" s="142"/>
      <c r="D38" s="142"/>
    </row>
    <row r="39" spans="1:4">
      <c r="A39" s="142"/>
      <c r="B39" s="142"/>
      <c r="C39" s="142"/>
      <c r="D39" s="142"/>
    </row>
    <row r="40" spans="1:4">
      <c r="A40" s="142"/>
      <c r="B40" s="142"/>
      <c r="C40" s="142"/>
      <c r="D40" s="142"/>
    </row>
    <row r="41" spans="1:4">
      <c r="A41" s="142"/>
      <c r="B41" s="142"/>
      <c r="C41" s="142"/>
      <c r="D41" s="142"/>
    </row>
    <row r="42" spans="1:4">
      <c r="A42" s="142"/>
      <c r="B42" s="142"/>
      <c r="C42" s="142"/>
      <c r="D42" s="142"/>
    </row>
    <row r="43" spans="1:4">
      <c r="A43" s="142"/>
      <c r="B43" s="142"/>
      <c r="C43" s="142"/>
      <c r="D43" s="142"/>
    </row>
    <row r="44" spans="1:4">
      <c r="A44" s="142"/>
      <c r="B44" s="142"/>
      <c r="C44" s="142"/>
      <c r="D44" s="142"/>
    </row>
    <row r="45" spans="1:4">
      <c r="A45" s="142"/>
      <c r="B45" s="142"/>
      <c r="C45" s="142"/>
      <c r="D45" s="142"/>
    </row>
    <row r="46" spans="1:4">
      <c r="A46" s="142"/>
      <c r="B46" s="142"/>
      <c r="C46" s="142"/>
      <c r="D46" s="142"/>
    </row>
    <row r="47" spans="1:4">
      <c r="A47" s="142"/>
      <c r="B47" s="142"/>
      <c r="C47" s="142"/>
      <c r="D47" s="142"/>
    </row>
    <row r="48" spans="1:4">
      <c r="A48" s="142"/>
      <c r="B48" s="142"/>
      <c r="C48" s="142"/>
      <c r="D48" s="142"/>
    </row>
    <row r="49" spans="1:4">
      <c r="A49" s="142"/>
      <c r="B49" s="142"/>
      <c r="C49" s="142"/>
      <c r="D49" s="142"/>
    </row>
    <row r="50" spans="1:4">
      <c r="A50" s="142"/>
      <c r="B50" s="142"/>
      <c r="C50" s="142"/>
      <c r="D50" s="142"/>
    </row>
    <row r="51" spans="1:4">
      <c r="A51" s="142"/>
      <c r="B51" s="142"/>
      <c r="C51" s="142"/>
      <c r="D51" s="142"/>
    </row>
    <row r="52" spans="1:4">
      <c r="A52" s="142"/>
      <c r="B52" s="142"/>
      <c r="C52" s="142"/>
      <c r="D52" s="142"/>
    </row>
    <row r="53" spans="1:4">
      <c r="A53" s="142"/>
      <c r="B53" s="142"/>
      <c r="C53" s="142"/>
      <c r="D53" s="142"/>
    </row>
    <row r="54" spans="1:4">
      <c r="A54" s="142"/>
      <c r="B54" s="142"/>
      <c r="C54" s="142"/>
      <c r="D54" s="142"/>
    </row>
    <row r="55" spans="1:4">
      <c r="A55" s="142"/>
      <c r="B55" s="142"/>
      <c r="C55" s="142"/>
      <c r="D55" s="142"/>
    </row>
    <row r="56" spans="1:4">
      <c r="A56" s="142"/>
      <c r="B56" s="142"/>
      <c r="C56" s="142"/>
      <c r="D56" s="142"/>
    </row>
    <row r="57" spans="1:4">
      <c r="A57" s="142"/>
      <c r="B57" s="142"/>
      <c r="C57" s="142"/>
      <c r="D57" s="142"/>
    </row>
    <row r="58" spans="1:4">
      <c r="A58" s="142"/>
      <c r="B58" s="142"/>
      <c r="C58" s="142"/>
      <c r="D58" s="142"/>
    </row>
    <row r="59" spans="1:4">
      <c r="A59" s="142"/>
      <c r="B59" s="142"/>
      <c r="C59" s="142"/>
      <c r="D59" s="142"/>
    </row>
    <row r="60" spans="1:4">
      <c r="A60" s="142"/>
      <c r="B60" s="142"/>
      <c r="C60" s="142"/>
      <c r="D60" s="142"/>
    </row>
    <row r="61" spans="1:4">
      <c r="A61" s="142"/>
      <c r="B61" s="142"/>
      <c r="C61" s="142"/>
      <c r="D61" s="142"/>
    </row>
    <row r="62" spans="1:4">
      <c r="A62" s="142"/>
      <c r="B62" s="142"/>
      <c r="C62" s="142"/>
      <c r="D62" s="142"/>
    </row>
    <row r="63" spans="1:4">
      <c r="A63" s="142"/>
      <c r="B63" s="142"/>
      <c r="C63" s="142"/>
      <c r="D63" s="142"/>
    </row>
    <row r="64" spans="1:4">
      <c r="A64" s="142"/>
      <c r="B64" s="142"/>
      <c r="C64" s="142"/>
      <c r="D64" s="142"/>
    </row>
    <row r="65" spans="1:4">
      <c r="A65" s="142"/>
      <c r="B65" s="142"/>
      <c r="C65" s="142"/>
      <c r="D65" s="142"/>
    </row>
    <row r="66" spans="1:4">
      <c r="A66" s="142"/>
      <c r="B66" s="142"/>
      <c r="C66" s="142"/>
      <c r="D66" s="142"/>
    </row>
    <row r="67" spans="1:4">
      <c r="A67" s="142"/>
      <c r="B67" s="142"/>
      <c r="C67" s="142"/>
      <c r="D67" s="142"/>
    </row>
    <row r="68" spans="1:4">
      <c r="A68" s="142"/>
      <c r="B68" s="142"/>
      <c r="C68" s="142"/>
      <c r="D68" s="142"/>
    </row>
    <row r="69" spans="1:4">
      <c r="A69" s="142"/>
      <c r="B69" s="142"/>
      <c r="C69" s="142"/>
      <c r="D69" s="142"/>
    </row>
    <row r="70" spans="1:4">
      <c r="A70" s="142"/>
      <c r="B70" s="142"/>
      <c r="C70" s="142"/>
      <c r="D70" s="142"/>
    </row>
    <row r="71" spans="1:4">
      <c r="A71" s="142"/>
      <c r="B71" s="142"/>
      <c r="C71" s="142"/>
      <c r="D71" s="142"/>
    </row>
    <row r="72" spans="1:4">
      <c r="A72" s="142"/>
      <c r="B72" s="142"/>
      <c r="C72" s="142"/>
      <c r="D72" s="142"/>
    </row>
    <row r="73" spans="1:4">
      <c r="A73" s="142"/>
      <c r="B73" s="142"/>
      <c r="C73" s="142"/>
      <c r="D73" s="142"/>
    </row>
    <row r="74" spans="1:4">
      <c r="A74" s="142"/>
      <c r="B74" s="142"/>
      <c r="C74" s="142"/>
      <c r="D74" s="142"/>
    </row>
    <row r="75" spans="1:4">
      <c r="A75" s="142"/>
      <c r="B75" s="142"/>
      <c r="C75" s="142"/>
      <c r="D75" s="142"/>
    </row>
    <row r="76" spans="1:4">
      <c r="A76" s="142"/>
      <c r="B76" s="142"/>
      <c r="C76" s="142"/>
      <c r="D76" s="142"/>
    </row>
    <row r="77" spans="1:4">
      <c r="A77" s="142"/>
      <c r="B77" s="142"/>
      <c r="C77" s="142"/>
      <c r="D77" s="142"/>
    </row>
    <row r="78" spans="1:4">
      <c r="A78" s="142"/>
      <c r="B78" s="142"/>
      <c r="C78" s="142"/>
      <c r="D78" s="142"/>
    </row>
    <row r="79" spans="1:4">
      <c r="A79" s="142"/>
      <c r="B79" s="142"/>
      <c r="C79" s="142"/>
      <c r="D79" s="142"/>
    </row>
    <row r="80" spans="1:4">
      <c r="A80" s="142"/>
      <c r="B80" s="142"/>
      <c r="C80" s="142"/>
      <c r="D80" s="142"/>
    </row>
    <row r="81" spans="1:4">
      <c r="A81" s="142"/>
      <c r="B81" s="142"/>
      <c r="C81" s="142"/>
      <c r="D81" s="142"/>
    </row>
    <row r="82" spans="1:4">
      <c r="A82" s="142"/>
      <c r="B82" s="142"/>
      <c r="C82" s="142"/>
      <c r="D82" s="142"/>
    </row>
    <row r="83" spans="1:4">
      <c r="A83" s="142"/>
      <c r="B83" s="142"/>
      <c r="C83" s="142"/>
      <c r="D83" s="142"/>
    </row>
    <row r="84" spans="1:4">
      <c r="A84" s="142"/>
      <c r="B84" s="142"/>
      <c r="C84" s="142"/>
      <c r="D84" s="142"/>
    </row>
    <row r="85" spans="1:4">
      <c r="A85" s="142"/>
      <c r="B85" s="142"/>
      <c r="C85" s="142"/>
      <c r="D85" s="142"/>
    </row>
    <row r="86" spans="1:4">
      <c r="A86" s="142"/>
      <c r="B86" s="142"/>
      <c r="C86" s="142"/>
      <c r="D86" s="142"/>
    </row>
    <row r="87" spans="1:4">
      <c r="A87" s="142"/>
      <c r="B87" s="142"/>
      <c r="C87" s="142"/>
      <c r="D87" s="142"/>
    </row>
    <row r="88" spans="1:4">
      <c r="A88" s="142"/>
      <c r="B88" s="142"/>
      <c r="C88" s="142"/>
      <c r="D88" s="142"/>
    </row>
    <row r="89" spans="1:4">
      <c r="A89" s="142"/>
      <c r="B89" s="142"/>
      <c r="C89" s="142"/>
      <c r="D89" s="142"/>
    </row>
    <row r="90" spans="1:4">
      <c r="A90" s="142"/>
      <c r="B90" s="142"/>
      <c r="C90" s="142"/>
      <c r="D90" s="142"/>
    </row>
    <row r="91" spans="1:4">
      <c r="A91" s="142"/>
      <c r="B91" s="142"/>
      <c r="C91" s="142"/>
      <c r="D91" s="142"/>
    </row>
    <row r="92" spans="1:4">
      <c r="A92" s="142"/>
      <c r="B92" s="142"/>
      <c r="C92" s="142"/>
      <c r="D92" s="142"/>
    </row>
    <row r="93" spans="1:4">
      <c r="A93" s="142"/>
      <c r="B93" s="142"/>
      <c r="C93" s="142"/>
      <c r="D93" s="142"/>
    </row>
    <row r="94" spans="1:4">
      <c r="A94" s="142"/>
      <c r="B94" s="142"/>
      <c r="C94" s="142"/>
      <c r="D94" s="142"/>
    </row>
    <row r="95" spans="1:4">
      <c r="A95" s="142"/>
      <c r="B95" s="142"/>
      <c r="C95" s="142"/>
      <c r="D95" s="142"/>
    </row>
    <row r="96" spans="1:4">
      <c r="A96" s="142"/>
      <c r="B96" s="142"/>
      <c r="C96" s="142"/>
      <c r="D96" s="142"/>
    </row>
    <row r="97" spans="1:4">
      <c r="A97" s="142"/>
      <c r="B97" s="142"/>
      <c r="C97" s="142"/>
      <c r="D97" s="142"/>
    </row>
    <row r="98" spans="1:4">
      <c r="A98" s="142"/>
      <c r="B98" s="142"/>
      <c r="C98" s="142"/>
      <c r="D98" s="142"/>
    </row>
    <row r="99" spans="1:4">
      <c r="A99" s="142"/>
      <c r="B99" s="142"/>
      <c r="C99" s="142"/>
      <c r="D99" s="142"/>
    </row>
    <row r="100" spans="1:4">
      <c r="A100" s="142"/>
      <c r="B100" s="142"/>
      <c r="C100" s="142"/>
      <c r="D100" s="142"/>
    </row>
    <row r="101" spans="1:4">
      <c r="A101" s="142"/>
      <c r="B101" s="142"/>
      <c r="C101" s="142"/>
      <c r="D101" s="142"/>
    </row>
    <row r="102" spans="1:4">
      <c r="A102" s="142"/>
      <c r="B102" s="142"/>
      <c r="C102" s="142"/>
      <c r="D102" s="142"/>
    </row>
    <row r="103" spans="1:4">
      <c r="A103" s="142"/>
      <c r="B103" s="142"/>
      <c r="C103" s="142"/>
      <c r="D103" s="142"/>
    </row>
    <row r="104" spans="1:4">
      <c r="A104" s="142"/>
      <c r="B104" s="142"/>
      <c r="C104" s="142"/>
      <c r="D104" s="142"/>
    </row>
    <row r="105" spans="1:4">
      <c r="A105" s="142"/>
      <c r="B105" s="142"/>
      <c r="C105" s="142"/>
      <c r="D105" s="142"/>
    </row>
    <row r="106" spans="1:4">
      <c r="A106" s="142"/>
      <c r="B106" s="142"/>
      <c r="C106" s="142"/>
      <c r="D106" s="142"/>
    </row>
    <row r="107" spans="1:4">
      <c r="A107" s="142"/>
      <c r="B107" s="142"/>
      <c r="C107" s="142"/>
      <c r="D107" s="142"/>
    </row>
    <row r="108" spans="1:4">
      <c r="A108" s="142"/>
      <c r="B108" s="142"/>
      <c r="C108" s="142"/>
      <c r="D108" s="142"/>
    </row>
    <row r="109" spans="1:4">
      <c r="A109" s="142"/>
      <c r="B109" s="142"/>
      <c r="C109" s="142"/>
      <c r="D109" s="142"/>
    </row>
    <row r="110" spans="1:4">
      <c r="A110" s="142"/>
      <c r="B110" s="142"/>
      <c r="C110" s="142"/>
      <c r="D110" s="142"/>
    </row>
    <row r="111" spans="1:4">
      <c r="A111" s="142"/>
      <c r="B111" s="142"/>
      <c r="C111" s="142"/>
      <c r="D111" s="142"/>
    </row>
    <row r="112" spans="1:4">
      <c r="A112" s="142"/>
      <c r="B112" s="142"/>
      <c r="C112" s="142"/>
      <c r="D112" s="142"/>
    </row>
    <row r="113" spans="1:4">
      <c r="A113" s="142"/>
      <c r="B113" s="142"/>
      <c r="C113" s="142"/>
      <c r="D113" s="142"/>
    </row>
    <row r="114" spans="1:4">
      <c r="A114" s="142"/>
      <c r="B114" s="142"/>
      <c r="C114" s="142"/>
      <c r="D114" s="142"/>
    </row>
    <row r="115" spans="1:4">
      <c r="A115" s="142"/>
      <c r="B115" s="142"/>
      <c r="C115" s="142"/>
      <c r="D115" s="142"/>
    </row>
    <row r="116" spans="1:4">
      <c r="A116" s="142"/>
      <c r="B116" s="142"/>
      <c r="C116" s="142"/>
      <c r="D116" s="142"/>
    </row>
    <row r="117" spans="1:4">
      <c r="A117" s="142"/>
      <c r="B117" s="142"/>
      <c r="C117" s="142"/>
      <c r="D117" s="142"/>
    </row>
    <row r="118" spans="1:4">
      <c r="A118" s="142"/>
      <c r="B118" s="142"/>
      <c r="C118" s="142"/>
      <c r="D118" s="142"/>
    </row>
    <row r="119" spans="1:4">
      <c r="A119" s="142"/>
      <c r="B119" s="142"/>
      <c r="C119" s="142"/>
      <c r="D119" s="142"/>
    </row>
    <row r="120" spans="1:4">
      <c r="A120" s="142"/>
      <c r="B120" s="142"/>
      <c r="C120" s="142"/>
      <c r="D120" s="142"/>
    </row>
    <row r="121" spans="1:4">
      <c r="A121" s="142"/>
      <c r="B121" s="142"/>
      <c r="C121" s="142"/>
      <c r="D121" s="142"/>
    </row>
    <row r="122" spans="1:4">
      <c r="A122" s="142"/>
      <c r="B122" s="142"/>
      <c r="C122" s="142"/>
      <c r="D122" s="142"/>
    </row>
    <row r="123" spans="1:4">
      <c r="A123" s="142"/>
      <c r="B123" s="142"/>
      <c r="C123" s="142"/>
      <c r="D123" s="142"/>
    </row>
    <row r="124" spans="1:4">
      <c r="A124" s="142"/>
      <c r="B124" s="142"/>
      <c r="C124" s="142"/>
      <c r="D124" s="142"/>
    </row>
    <row r="125" spans="1:4">
      <c r="A125" s="142"/>
      <c r="B125" s="142"/>
      <c r="C125" s="142"/>
      <c r="D125" s="142"/>
    </row>
    <row r="126" spans="1:4">
      <c r="A126" s="142"/>
      <c r="B126" s="142"/>
      <c r="C126" s="142"/>
      <c r="D126" s="142"/>
    </row>
    <row r="127" spans="1:4">
      <c r="A127" s="142"/>
      <c r="B127" s="142"/>
      <c r="C127" s="142"/>
      <c r="D127" s="142"/>
    </row>
    <row r="128" spans="1:4">
      <c r="A128" s="142"/>
      <c r="B128" s="142"/>
      <c r="C128" s="142"/>
      <c r="D128" s="142"/>
    </row>
    <row r="129" spans="1:4">
      <c r="A129" s="142"/>
      <c r="B129" s="142"/>
      <c r="C129" s="142"/>
      <c r="D129" s="142"/>
    </row>
    <row r="130" spans="1:4">
      <c r="A130" s="142"/>
      <c r="B130" s="142"/>
      <c r="C130" s="142"/>
      <c r="D130" s="142"/>
    </row>
    <row r="131" spans="1:4">
      <c r="A131" s="142"/>
      <c r="B131" s="142"/>
      <c r="C131" s="142"/>
      <c r="D131" s="142"/>
    </row>
    <row r="132" spans="1:4">
      <c r="A132" s="142"/>
      <c r="B132" s="142"/>
      <c r="C132" s="142"/>
      <c r="D132" s="142"/>
    </row>
    <row r="133" spans="1:4">
      <c r="A133" s="142"/>
      <c r="B133" s="142"/>
      <c r="C133" s="142"/>
      <c r="D133" s="142"/>
    </row>
    <row r="134" spans="1:4">
      <c r="A134" s="142"/>
      <c r="B134" s="142"/>
      <c r="C134" s="142"/>
      <c r="D134" s="142"/>
    </row>
    <row r="135" spans="1:4">
      <c r="A135" s="142"/>
      <c r="B135" s="142"/>
      <c r="C135" s="142"/>
      <c r="D135" s="142"/>
    </row>
    <row r="136" spans="1:4">
      <c r="A136" s="142"/>
      <c r="B136" s="142"/>
      <c r="C136" s="142"/>
      <c r="D136" s="142"/>
    </row>
    <row r="137" spans="1:4">
      <c r="A137" s="142"/>
      <c r="B137" s="142"/>
      <c r="C137" s="142"/>
      <c r="D137" s="142"/>
    </row>
    <row r="138" spans="1:4">
      <c r="A138" s="142"/>
      <c r="B138" s="142"/>
      <c r="C138" s="142"/>
      <c r="D138" s="142"/>
    </row>
    <row r="139" spans="1:4">
      <c r="A139" s="142"/>
      <c r="B139" s="142"/>
      <c r="C139" s="142"/>
      <c r="D139" s="142"/>
    </row>
    <row r="140" spans="1:4">
      <c r="A140" s="142"/>
      <c r="B140" s="142"/>
      <c r="C140" s="142"/>
      <c r="D140" s="142"/>
    </row>
    <row r="141" spans="1:4">
      <c r="A141" s="142"/>
      <c r="B141" s="142"/>
      <c r="C141" s="142"/>
      <c r="D141" s="142"/>
    </row>
    <row r="142" spans="1:4">
      <c r="A142" s="142"/>
      <c r="B142" s="142"/>
      <c r="C142" s="142"/>
      <c r="D142" s="142"/>
    </row>
    <row r="143" spans="1:4">
      <c r="A143" s="142"/>
      <c r="B143" s="142"/>
      <c r="C143" s="142"/>
      <c r="D143" s="142"/>
    </row>
    <row r="144" spans="1:4">
      <c r="A144" s="142"/>
      <c r="B144" s="142"/>
      <c r="C144" s="142"/>
      <c r="D144" s="142"/>
    </row>
    <row r="145" spans="1:4">
      <c r="A145" s="142"/>
      <c r="B145" s="142"/>
      <c r="C145" s="142"/>
      <c r="D145" s="142"/>
    </row>
    <row r="146" spans="1:4">
      <c r="A146" s="142"/>
      <c r="B146" s="142"/>
      <c r="C146" s="142"/>
      <c r="D146" s="142"/>
    </row>
    <row r="147" spans="1:4">
      <c r="A147" s="142"/>
      <c r="B147" s="142"/>
      <c r="C147" s="142"/>
      <c r="D147" s="142"/>
    </row>
    <row r="148" spans="1:4">
      <c r="A148" s="142"/>
      <c r="B148" s="142"/>
      <c r="C148" s="142"/>
      <c r="D148" s="142"/>
    </row>
    <row r="149" spans="1:4">
      <c r="A149" s="142"/>
      <c r="B149" s="142"/>
      <c r="C149" s="142"/>
      <c r="D149" s="142"/>
    </row>
    <row r="150" spans="1:4">
      <c r="A150" s="142"/>
      <c r="B150" s="142"/>
      <c r="C150" s="142"/>
      <c r="D150" s="142"/>
    </row>
    <row r="151" spans="1:4">
      <c r="A151" s="142"/>
      <c r="B151" s="142"/>
      <c r="C151" s="142"/>
      <c r="D151" s="142"/>
    </row>
    <row r="152" spans="1:4">
      <c r="A152" s="142"/>
      <c r="B152" s="142"/>
      <c r="C152" s="142"/>
      <c r="D152" s="142"/>
    </row>
    <row r="153" spans="1:4">
      <c r="A153" s="142"/>
      <c r="B153" s="142"/>
      <c r="C153" s="142"/>
      <c r="D153" s="142"/>
    </row>
    <row r="154" spans="1:4">
      <c r="A154" s="142"/>
      <c r="B154" s="142"/>
      <c r="C154" s="142"/>
      <c r="D154" s="142"/>
    </row>
    <row r="155" spans="1:4">
      <c r="A155" s="142"/>
      <c r="B155" s="142"/>
      <c r="C155" s="142"/>
      <c r="D155" s="142"/>
    </row>
    <row r="156" spans="1:4">
      <c r="A156" s="142"/>
      <c r="B156" s="142"/>
      <c r="C156" s="142"/>
      <c r="D156" s="142"/>
    </row>
    <row r="157" spans="1:4">
      <c r="A157" s="142"/>
      <c r="B157" s="142"/>
      <c r="C157" s="142"/>
      <c r="D157" s="142"/>
    </row>
    <row r="158" spans="1:4">
      <c r="A158" s="142"/>
      <c r="B158" s="142"/>
      <c r="C158" s="142"/>
      <c r="D158" s="142"/>
    </row>
    <row r="159" spans="1:4">
      <c r="A159" s="142"/>
      <c r="B159" s="142"/>
      <c r="C159" s="142"/>
      <c r="D159" s="142"/>
    </row>
    <row r="160" spans="1:4">
      <c r="A160" s="142"/>
      <c r="B160" s="142"/>
      <c r="C160" s="142"/>
      <c r="D160" s="142"/>
    </row>
    <row r="161" spans="1:4">
      <c r="A161" s="142"/>
      <c r="B161" s="142"/>
      <c r="C161" s="142"/>
      <c r="D161" s="142"/>
    </row>
    <row r="162" spans="1:4">
      <c r="A162" s="142"/>
      <c r="B162" s="142"/>
      <c r="C162" s="142"/>
      <c r="D162" s="142"/>
    </row>
    <row r="163" spans="1:4">
      <c r="A163" s="142"/>
      <c r="B163" s="142"/>
      <c r="C163" s="142"/>
      <c r="D163" s="142"/>
    </row>
    <row r="164" spans="1:4">
      <c r="A164" s="142"/>
      <c r="B164" s="142"/>
      <c r="C164" s="142"/>
      <c r="D164" s="142"/>
    </row>
    <row r="165" spans="1:4">
      <c r="A165" s="142"/>
      <c r="B165" s="142"/>
      <c r="C165" s="142"/>
      <c r="D165" s="142"/>
    </row>
    <row r="166" spans="1:4">
      <c r="A166" s="142"/>
      <c r="B166" s="142"/>
      <c r="C166" s="142"/>
      <c r="D166" s="142"/>
    </row>
    <row r="167" spans="1:4">
      <c r="A167" s="142"/>
      <c r="B167" s="142"/>
      <c r="C167" s="142"/>
      <c r="D167" s="142"/>
    </row>
    <row r="168" spans="1:4">
      <c r="A168" s="142"/>
      <c r="B168" s="142"/>
      <c r="C168" s="142"/>
      <c r="D168" s="142"/>
    </row>
    <row r="169" spans="1:4">
      <c r="A169" s="142"/>
      <c r="B169" s="142"/>
      <c r="C169" s="142"/>
      <c r="D169" s="142"/>
    </row>
    <row r="170" spans="1:4">
      <c r="A170" s="142"/>
      <c r="B170" s="142"/>
      <c r="C170" s="142"/>
      <c r="D170" s="142"/>
    </row>
    <row r="171" spans="1:4">
      <c r="A171" s="142"/>
      <c r="B171" s="142"/>
      <c r="C171" s="142"/>
      <c r="D171" s="142"/>
    </row>
    <row r="172" spans="1:4">
      <c r="A172" s="142"/>
      <c r="B172" s="142"/>
      <c r="C172" s="142"/>
      <c r="D172" s="142"/>
    </row>
    <row r="173" spans="1:4">
      <c r="A173" s="142"/>
      <c r="B173" s="142"/>
      <c r="C173" s="142"/>
      <c r="D173" s="142"/>
    </row>
    <row r="174" spans="1:4">
      <c r="A174" s="142"/>
      <c r="B174" s="142"/>
      <c r="C174" s="142"/>
      <c r="D174" s="142"/>
    </row>
    <row r="175" spans="1:4">
      <c r="A175" s="142"/>
      <c r="B175" s="142"/>
      <c r="C175" s="142"/>
      <c r="D175" s="142"/>
    </row>
    <row r="176" spans="1:4">
      <c r="A176" s="142"/>
      <c r="B176" s="142"/>
      <c r="C176" s="142"/>
      <c r="D176" s="142"/>
    </row>
    <row r="177" spans="1:4">
      <c r="A177" s="142"/>
      <c r="B177" s="142"/>
      <c r="C177" s="142"/>
      <c r="D177" s="142"/>
    </row>
    <row r="178" spans="1:4">
      <c r="A178" s="142"/>
      <c r="B178" s="142"/>
      <c r="C178" s="142"/>
      <c r="D178" s="142"/>
    </row>
    <row r="179" spans="1:4">
      <c r="A179" s="142"/>
      <c r="B179" s="142"/>
      <c r="C179" s="142"/>
      <c r="D179" s="142"/>
    </row>
    <row r="180" spans="1:4">
      <c r="A180" s="142"/>
      <c r="B180" s="142"/>
      <c r="C180" s="142"/>
      <c r="D180" s="142"/>
    </row>
    <row r="181" spans="1:4">
      <c r="A181" s="142"/>
      <c r="B181" s="142"/>
      <c r="C181" s="142"/>
      <c r="D181" s="142"/>
    </row>
    <row r="182" spans="1:4">
      <c r="A182" s="142"/>
      <c r="B182" s="142"/>
      <c r="C182" s="142"/>
      <c r="D182" s="142"/>
    </row>
    <row r="183" spans="1:4">
      <c r="A183" s="142"/>
      <c r="B183" s="142"/>
      <c r="C183" s="142"/>
      <c r="D183" s="142"/>
    </row>
    <row r="184" spans="1:4">
      <c r="A184" s="142"/>
      <c r="B184" s="142"/>
      <c r="C184" s="142"/>
      <c r="D184" s="142"/>
    </row>
    <row r="185" spans="1:4">
      <c r="A185" s="142"/>
      <c r="B185" s="142"/>
      <c r="C185" s="142"/>
      <c r="D185" s="142"/>
    </row>
    <row r="186" spans="1:4">
      <c r="A186" s="142"/>
      <c r="B186" s="142"/>
      <c r="C186" s="142"/>
      <c r="D186" s="142"/>
    </row>
    <row r="187" spans="1:4">
      <c r="A187" s="142"/>
      <c r="B187" s="142"/>
      <c r="C187" s="142"/>
      <c r="D187" s="142"/>
    </row>
    <row r="188" spans="1:4">
      <c r="A188" s="142"/>
      <c r="B188" s="142"/>
      <c r="C188" s="142"/>
      <c r="D188" s="142"/>
    </row>
    <row r="189" spans="1:4">
      <c r="A189" s="142"/>
      <c r="B189" s="142"/>
      <c r="C189" s="142"/>
      <c r="D189" s="142"/>
    </row>
    <row r="190" spans="1:4">
      <c r="A190" s="142"/>
      <c r="B190" s="142"/>
      <c r="C190" s="142"/>
      <c r="D190" s="142"/>
    </row>
    <row r="191" spans="1:4">
      <c r="A191" s="142"/>
      <c r="B191" s="142"/>
      <c r="C191" s="142"/>
      <c r="D191" s="142"/>
    </row>
    <row r="192" spans="1:4">
      <c r="A192" s="142"/>
      <c r="B192" s="142"/>
      <c r="C192" s="142"/>
      <c r="D192" s="142"/>
    </row>
    <row r="193" spans="1:4">
      <c r="A193" s="142"/>
      <c r="B193" s="142"/>
      <c r="C193" s="142"/>
      <c r="D193" s="142"/>
    </row>
    <row r="194" spans="1:4">
      <c r="A194" s="142"/>
      <c r="B194" s="142"/>
      <c r="C194" s="142"/>
      <c r="D194" s="142"/>
    </row>
    <row r="195" spans="1:4">
      <c r="A195" s="142"/>
      <c r="B195" s="142"/>
      <c r="C195" s="142"/>
      <c r="D195" s="142"/>
    </row>
    <row r="196" spans="1:4">
      <c r="A196" s="142"/>
      <c r="B196" s="142"/>
      <c r="C196" s="142"/>
      <c r="D196" s="142"/>
    </row>
    <row r="197" spans="1:4">
      <c r="A197" s="142"/>
      <c r="B197" s="142"/>
      <c r="C197" s="142"/>
      <c r="D197" s="142"/>
    </row>
    <row r="198" spans="1:4">
      <c r="A198" s="142"/>
      <c r="B198" s="142"/>
      <c r="C198" s="142"/>
      <c r="D198" s="142"/>
    </row>
    <row r="199" spans="1:4">
      <c r="A199" s="142"/>
      <c r="B199" s="142"/>
      <c r="C199" s="142"/>
      <c r="D199" s="142"/>
    </row>
    <row r="200" spans="1:4">
      <c r="A200" s="142"/>
      <c r="B200" s="142"/>
      <c r="C200" s="142"/>
      <c r="D200" s="142"/>
    </row>
    <row r="201" spans="1:4">
      <c r="A201" s="142"/>
      <c r="B201" s="142"/>
      <c r="C201" s="142"/>
      <c r="D201" s="142"/>
    </row>
    <row r="202" spans="1:4">
      <c r="A202" s="142"/>
      <c r="B202" s="142"/>
      <c r="C202" s="142"/>
      <c r="D202" s="142"/>
    </row>
    <row r="203" spans="1:4">
      <c r="A203" s="142"/>
      <c r="B203" s="142"/>
      <c r="C203" s="142"/>
      <c r="D203" s="142"/>
    </row>
    <row r="204" spans="1:4">
      <c r="A204" s="142"/>
      <c r="B204" s="142"/>
      <c r="C204" s="142"/>
      <c r="D204" s="142"/>
    </row>
    <row r="205" spans="1:4">
      <c r="A205" s="142"/>
      <c r="B205" s="142"/>
      <c r="C205" s="142"/>
      <c r="D205" s="142"/>
    </row>
    <row r="206" spans="1:4">
      <c r="A206" s="142"/>
      <c r="B206" s="142"/>
      <c r="C206" s="142"/>
      <c r="D206" s="142"/>
    </row>
    <row r="207" spans="1:4">
      <c r="A207" s="142"/>
      <c r="B207" s="142"/>
      <c r="C207" s="142"/>
      <c r="D207" s="142"/>
    </row>
    <row r="208" spans="1:4">
      <c r="A208" s="142"/>
      <c r="B208" s="142"/>
      <c r="C208" s="142"/>
      <c r="D208" s="142"/>
    </row>
    <row r="209" spans="1:4">
      <c r="A209" s="142"/>
      <c r="B209" s="142"/>
      <c r="C209" s="142"/>
      <c r="D209" s="142"/>
    </row>
    <row r="210" spans="1:4">
      <c r="A210" s="142"/>
      <c r="B210" s="142"/>
      <c r="C210" s="142"/>
      <c r="D210" s="142"/>
    </row>
    <row r="211" spans="1:4">
      <c r="A211" s="142"/>
      <c r="B211" s="142"/>
      <c r="C211" s="142"/>
      <c r="D211" s="142"/>
    </row>
    <row r="212" spans="1:4">
      <c r="A212" s="142"/>
      <c r="B212" s="142"/>
      <c r="C212" s="142"/>
      <c r="D212" s="142"/>
    </row>
    <row r="213" spans="1:4">
      <c r="A213" s="142"/>
      <c r="B213" s="142"/>
      <c r="C213" s="142"/>
      <c r="D213" s="142"/>
    </row>
    <row r="214" spans="1:4">
      <c r="A214" s="142"/>
      <c r="B214" s="142"/>
      <c r="C214" s="142"/>
      <c r="D214" s="142"/>
    </row>
    <row r="215" spans="1:4">
      <c r="A215" s="142"/>
      <c r="B215" s="142"/>
      <c r="C215" s="142"/>
      <c r="D215" s="142"/>
    </row>
    <row r="216" spans="1:4">
      <c r="A216" s="142"/>
      <c r="B216" s="142"/>
      <c r="C216" s="142"/>
      <c r="D216" s="142"/>
    </row>
    <row r="217" spans="1:4">
      <c r="A217" s="142"/>
      <c r="B217" s="142"/>
      <c r="C217" s="142"/>
      <c r="D217" s="142"/>
    </row>
    <row r="218" spans="1:4">
      <c r="A218" s="142"/>
      <c r="B218" s="142"/>
      <c r="C218" s="142"/>
      <c r="D218" s="142"/>
    </row>
    <row r="219" spans="1:4">
      <c r="A219" s="142"/>
      <c r="B219" s="142"/>
      <c r="C219" s="142"/>
      <c r="D219" s="142"/>
    </row>
    <row r="220" spans="1:4">
      <c r="A220" s="142"/>
      <c r="B220" s="142"/>
      <c r="C220" s="142"/>
      <c r="D220" s="142"/>
    </row>
    <row r="221" spans="1:4">
      <c r="A221" s="142"/>
      <c r="B221" s="142"/>
      <c r="C221" s="142"/>
      <c r="D221" s="142"/>
    </row>
    <row r="222" spans="1:4">
      <c r="A222" s="142"/>
      <c r="B222" s="142"/>
      <c r="C222" s="142"/>
      <c r="D222" s="142"/>
    </row>
    <row r="223" spans="1:4">
      <c r="A223" s="142"/>
      <c r="B223" s="142"/>
      <c r="C223" s="142"/>
      <c r="D223" s="142"/>
    </row>
    <row r="224" spans="1:4">
      <c r="A224" s="142"/>
      <c r="B224" s="142"/>
      <c r="C224" s="142"/>
      <c r="D224" s="142"/>
    </row>
    <row r="225" spans="1:4">
      <c r="A225" s="142"/>
      <c r="B225" s="142"/>
      <c r="C225" s="142"/>
      <c r="D225" s="142"/>
    </row>
    <row r="226" spans="1:4">
      <c r="A226" s="142"/>
      <c r="B226" s="142"/>
      <c r="C226" s="142"/>
      <c r="D226" s="142"/>
    </row>
    <row r="227" spans="1:4">
      <c r="A227" s="142"/>
      <c r="B227" s="142"/>
      <c r="C227" s="142"/>
      <c r="D227" s="142"/>
    </row>
    <row r="228" spans="1:4">
      <c r="A228" s="142"/>
      <c r="B228" s="142"/>
      <c r="C228" s="142"/>
      <c r="D228" s="142"/>
    </row>
    <row r="229" spans="1:4">
      <c r="A229" s="142"/>
      <c r="B229" s="142"/>
      <c r="C229" s="142"/>
      <c r="D229" s="142"/>
    </row>
    <row r="230" spans="1:4">
      <c r="A230" s="142"/>
      <c r="B230" s="142"/>
      <c r="C230" s="142"/>
      <c r="D230" s="142"/>
    </row>
    <row r="231" spans="1:4">
      <c r="A231" s="142"/>
      <c r="B231" s="142"/>
      <c r="C231" s="142"/>
      <c r="D231" s="142"/>
    </row>
    <row r="232" spans="1:4">
      <c r="A232" s="142"/>
      <c r="B232" s="142"/>
      <c r="C232" s="142"/>
      <c r="D232" s="142"/>
    </row>
    <row r="233" spans="1:4">
      <c r="A233" s="142"/>
      <c r="B233" s="142"/>
      <c r="C233" s="142"/>
      <c r="D233" s="142"/>
    </row>
    <row r="234" spans="1:4">
      <c r="A234" s="142"/>
      <c r="B234" s="142"/>
      <c r="C234" s="142"/>
      <c r="D234" s="142"/>
    </row>
    <row r="235" spans="1:4">
      <c r="A235" s="142"/>
      <c r="B235" s="142"/>
      <c r="C235" s="142"/>
      <c r="D235" s="142"/>
    </row>
    <row r="236" spans="1:4">
      <c r="A236" s="142"/>
      <c r="B236" s="142"/>
      <c r="C236" s="142"/>
      <c r="D236" s="142"/>
    </row>
    <row r="237" spans="1:4">
      <c r="A237" s="142"/>
      <c r="B237" s="142"/>
      <c r="C237" s="142"/>
      <c r="D237" s="142"/>
    </row>
    <row r="238" spans="1:4">
      <c r="A238" s="142"/>
      <c r="B238" s="142"/>
      <c r="C238" s="142"/>
      <c r="D238" s="142"/>
    </row>
    <row r="239" spans="1:4">
      <c r="A239" s="142"/>
      <c r="B239" s="142"/>
      <c r="C239" s="142"/>
      <c r="D239" s="142"/>
    </row>
    <row r="240" spans="1:4">
      <c r="A240" s="142"/>
      <c r="B240" s="142"/>
      <c r="C240" s="142"/>
      <c r="D240" s="142"/>
    </row>
    <row r="241" spans="1:4">
      <c r="A241" s="142"/>
      <c r="B241" s="142"/>
      <c r="C241" s="142"/>
      <c r="D241" s="142"/>
    </row>
    <row r="242" spans="1:4">
      <c r="A242" s="142"/>
      <c r="B242" s="142"/>
      <c r="C242" s="142"/>
      <c r="D242" s="142"/>
    </row>
    <row r="243" spans="1:4">
      <c r="A243" s="142"/>
      <c r="B243" s="142"/>
      <c r="C243" s="142"/>
      <c r="D243" s="142"/>
    </row>
    <row r="244" spans="1:4">
      <c r="A244" s="142"/>
      <c r="B244" s="142"/>
      <c r="C244" s="142"/>
      <c r="D244" s="142"/>
    </row>
    <row r="245" spans="1:4">
      <c r="A245" s="142"/>
      <c r="B245" s="142"/>
      <c r="C245" s="142"/>
      <c r="D245" s="142"/>
    </row>
    <row r="246" spans="1:4">
      <c r="A246" s="142"/>
      <c r="B246" s="142"/>
      <c r="C246" s="142"/>
      <c r="D246" s="142"/>
    </row>
    <row r="247" spans="1:4">
      <c r="A247" s="142"/>
      <c r="B247" s="142"/>
      <c r="C247" s="142"/>
      <c r="D247" s="142"/>
    </row>
    <row r="248" spans="1:4">
      <c r="A248" s="142"/>
      <c r="B248" s="142"/>
      <c r="C248" s="142"/>
      <c r="D248" s="142"/>
    </row>
    <row r="249" spans="1:4">
      <c r="A249" s="142"/>
      <c r="B249" s="142"/>
      <c r="C249" s="142"/>
      <c r="D249" s="142"/>
    </row>
    <row r="250" spans="1:4">
      <c r="A250" s="142"/>
      <c r="B250" s="142"/>
      <c r="C250" s="142"/>
      <c r="D250" s="142"/>
    </row>
    <row r="251" spans="1:4">
      <c r="A251" s="142"/>
      <c r="B251" s="142"/>
      <c r="C251" s="142"/>
      <c r="D251" s="142"/>
    </row>
    <row r="252" spans="1:4">
      <c r="A252" s="142"/>
      <c r="B252" s="142"/>
      <c r="C252" s="142"/>
      <c r="D252" s="142"/>
    </row>
    <row r="253" spans="1:4">
      <c r="A253" s="142"/>
      <c r="B253" s="142"/>
      <c r="C253" s="142"/>
      <c r="D253" s="142"/>
    </row>
    <row r="254" spans="1:4">
      <c r="A254" s="142"/>
      <c r="B254" s="142"/>
      <c r="C254" s="142"/>
      <c r="D254" s="142"/>
    </row>
    <row r="255" spans="1:4">
      <c r="A255" s="142"/>
      <c r="B255" s="142"/>
      <c r="C255" s="142"/>
      <c r="D255" s="142"/>
    </row>
    <row r="256" spans="1:4">
      <c r="A256" s="142"/>
      <c r="B256" s="142"/>
      <c r="C256" s="142"/>
      <c r="D256" s="142"/>
    </row>
    <row r="257" spans="1:4">
      <c r="A257" s="142"/>
      <c r="B257" s="142"/>
      <c r="C257" s="142"/>
      <c r="D257" s="142"/>
    </row>
    <row r="258" spans="1:4">
      <c r="A258" s="142"/>
      <c r="B258" s="142"/>
      <c r="C258" s="142"/>
      <c r="D258" s="142"/>
    </row>
    <row r="259" spans="1:4">
      <c r="A259" s="142"/>
      <c r="B259" s="142"/>
      <c r="C259" s="142"/>
      <c r="D259" s="142"/>
    </row>
    <row r="260" spans="1:4">
      <c r="A260" s="142"/>
      <c r="B260" s="142"/>
      <c r="C260" s="142"/>
      <c r="D260" s="142"/>
    </row>
    <row r="261" spans="1:4">
      <c r="A261" s="142"/>
      <c r="B261" s="142"/>
      <c r="C261" s="142"/>
      <c r="D261" s="142"/>
    </row>
    <row r="262" spans="1:4">
      <c r="A262" s="142"/>
      <c r="B262" s="142"/>
      <c r="C262" s="142"/>
      <c r="D262" s="142"/>
    </row>
    <row r="263" spans="1:4">
      <c r="A263" s="142"/>
      <c r="B263" s="142"/>
      <c r="C263" s="142"/>
      <c r="D263" s="142"/>
    </row>
    <row r="264" spans="1:4">
      <c r="A264" s="142"/>
      <c r="B264" s="142"/>
      <c r="C264" s="142"/>
      <c r="D264" s="142"/>
    </row>
    <row r="265" spans="1:4">
      <c r="A265" s="142"/>
      <c r="B265" s="142"/>
      <c r="C265" s="142"/>
      <c r="D265" s="142"/>
    </row>
    <row r="266" spans="1:4">
      <c r="A266" s="142"/>
      <c r="B266" s="142"/>
      <c r="C266" s="142"/>
      <c r="D266" s="142"/>
    </row>
    <row r="267" spans="1:4">
      <c r="A267" s="142"/>
      <c r="B267" s="142"/>
      <c r="C267" s="142"/>
      <c r="D267" s="142"/>
    </row>
    <row r="268" spans="1:4">
      <c r="A268" s="142"/>
      <c r="B268" s="142"/>
      <c r="C268" s="142"/>
      <c r="D268" s="142"/>
    </row>
    <row r="269" spans="1:4">
      <c r="A269" s="142"/>
      <c r="B269" s="142"/>
      <c r="C269" s="142"/>
      <c r="D269" s="142"/>
    </row>
    <row r="270" spans="1:4">
      <c r="A270" s="142"/>
      <c r="B270" s="142"/>
      <c r="C270" s="142"/>
      <c r="D270" s="142"/>
    </row>
    <row r="271" spans="1:4">
      <c r="A271" s="142"/>
      <c r="B271" s="142"/>
      <c r="C271" s="142"/>
      <c r="D271" s="142"/>
    </row>
    <row r="272" spans="1:4">
      <c r="A272" s="142"/>
      <c r="B272" s="142"/>
      <c r="C272" s="142"/>
      <c r="D272" s="142"/>
    </row>
    <row r="273" spans="1:4">
      <c r="A273" s="142"/>
      <c r="B273" s="142"/>
      <c r="C273" s="142"/>
      <c r="D273" s="142"/>
    </row>
    <row r="274" spans="1:4">
      <c r="A274" s="142"/>
      <c r="B274" s="142"/>
      <c r="C274" s="142"/>
      <c r="D274" s="142"/>
    </row>
    <row r="275" spans="1:4">
      <c r="A275" s="142"/>
      <c r="B275" s="142"/>
      <c r="C275" s="142"/>
      <c r="D275" s="142"/>
    </row>
    <row r="276" spans="1:4">
      <c r="A276" s="142"/>
      <c r="B276" s="142"/>
      <c r="C276" s="142"/>
      <c r="D276" s="142"/>
    </row>
    <row r="277" spans="1:4">
      <c r="A277" s="142"/>
      <c r="B277" s="142"/>
      <c r="C277" s="142"/>
      <c r="D277" s="142"/>
    </row>
    <row r="278" spans="1:4">
      <c r="A278" s="142"/>
      <c r="B278" s="142"/>
      <c r="C278" s="142"/>
      <c r="D278" s="142"/>
    </row>
    <row r="279" spans="1:4">
      <c r="A279" s="142"/>
      <c r="B279" s="142"/>
      <c r="C279" s="142"/>
      <c r="D279" s="142"/>
    </row>
    <row r="280" spans="1:4">
      <c r="A280" s="142"/>
      <c r="B280" s="142"/>
      <c r="C280" s="142"/>
      <c r="D280" s="142"/>
    </row>
    <row r="281" spans="1:4">
      <c r="A281" s="142"/>
      <c r="B281" s="142"/>
      <c r="C281" s="142"/>
      <c r="D281" s="142"/>
    </row>
    <row r="282" spans="1:4">
      <c r="A282" s="142"/>
      <c r="B282" s="142"/>
      <c r="C282" s="142"/>
      <c r="D282" s="142"/>
    </row>
    <row r="283" spans="1:4">
      <c r="A283" s="142"/>
      <c r="B283" s="142"/>
      <c r="C283" s="142"/>
      <c r="D283" s="142"/>
    </row>
    <row r="284" spans="1:4">
      <c r="A284" s="142"/>
      <c r="B284" s="142"/>
      <c r="C284" s="142"/>
      <c r="D284" s="142"/>
    </row>
    <row r="285" spans="1:4">
      <c r="A285" s="142"/>
      <c r="B285" s="142"/>
      <c r="C285" s="142"/>
      <c r="D285" s="142"/>
    </row>
    <row r="286" spans="1:4">
      <c r="A286" s="142"/>
      <c r="B286" s="142"/>
      <c r="C286" s="142"/>
      <c r="D286" s="142"/>
    </row>
    <row r="287" spans="1:4">
      <c r="A287" s="142"/>
      <c r="B287" s="142"/>
      <c r="C287" s="142"/>
      <c r="D287" s="142"/>
    </row>
    <row r="288" spans="1:4">
      <c r="A288" s="142"/>
      <c r="B288" s="142"/>
      <c r="C288" s="142"/>
      <c r="D288" s="142"/>
    </row>
    <row r="289" spans="1:4">
      <c r="A289" s="142"/>
      <c r="B289" s="142"/>
      <c r="C289" s="142"/>
      <c r="D289" s="142"/>
    </row>
    <row r="290" spans="1:4">
      <c r="A290" s="142"/>
      <c r="B290" s="142"/>
      <c r="C290" s="142"/>
      <c r="D290" s="142"/>
    </row>
    <row r="291" spans="1:4">
      <c r="A291" s="142"/>
      <c r="B291" s="142"/>
      <c r="C291" s="142"/>
      <c r="D291" s="142"/>
    </row>
    <row r="292" spans="1:4">
      <c r="A292" s="142"/>
      <c r="B292" s="142"/>
      <c r="C292" s="142"/>
      <c r="D292" s="142"/>
    </row>
    <row r="293" spans="1:4">
      <c r="A293" s="142"/>
      <c r="B293" s="142"/>
      <c r="C293" s="142"/>
      <c r="D293" s="142"/>
    </row>
    <row r="294" spans="1:4">
      <c r="A294" s="142"/>
      <c r="B294" s="142"/>
      <c r="C294" s="142"/>
      <c r="D294" s="142"/>
    </row>
    <row r="295" spans="1:4">
      <c r="A295" s="142"/>
      <c r="B295" s="142"/>
      <c r="C295" s="142"/>
      <c r="D295" s="142"/>
    </row>
    <row r="296" spans="1:4">
      <c r="A296" s="142"/>
      <c r="B296" s="142"/>
      <c r="C296" s="142"/>
      <c r="D296" s="142"/>
    </row>
    <row r="297" spans="1:4">
      <c r="A297" s="142"/>
      <c r="B297" s="142"/>
      <c r="C297" s="142"/>
      <c r="D297" s="142"/>
    </row>
    <row r="298" spans="1:4">
      <c r="A298" s="142"/>
      <c r="B298" s="142"/>
      <c r="C298" s="142"/>
      <c r="D298" s="142"/>
    </row>
    <row r="299" spans="1:4">
      <c r="A299" s="142"/>
      <c r="B299" s="142"/>
      <c r="C299" s="142"/>
      <c r="D299" s="142"/>
    </row>
    <row r="300" spans="1:4">
      <c r="A300" s="142"/>
      <c r="B300" s="142"/>
      <c r="C300" s="142"/>
      <c r="D300" s="142"/>
    </row>
    <row r="301" spans="1:4">
      <c r="A301" s="142"/>
      <c r="B301" s="142"/>
      <c r="C301" s="142"/>
      <c r="D301" s="142"/>
    </row>
    <row r="302" spans="1:4">
      <c r="A302" s="142"/>
      <c r="B302" s="142"/>
      <c r="C302" s="142"/>
      <c r="D302" s="142"/>
    </row>
    <row r="303" spans="1:4">
      <c r="A303" s="142"/>
      <c r="B303" s="142"/>
      <c r="C303" s="142"/>
      <c r="D303" s="142"/>
    </row>
    <row r="304" spans="1:4">
      <c r="A304" s="142"/>
      <c r="B304" s="142"/>
      <c r="C304" s="142"/>
      <c r="D304" s="142"/>
    </row>
    <row r="305" spans="1:4">
      <c r="A305" s="142"/>
      <c r="B305" s="142"/>
      <c r="C305" s="142"/>
      <c r="D305" s="142"/>
    </row>
    <row r="306" spans="1:4">
      <c r="A306" s="142"/>
      <c r="B306" s="142"/>
      <c r="C306" s="142"/>
      <c r="D306" s="142"/>
    </row>
    <row r="307" spans="1:4">
      <c r="A307" s="142"/>
      <c r="B307" s="142"/>
      <c r="C307" s="142"/>
      <c r="D307" s="142"/>
    </row>
    <row r="308" spans="1:4">
      <c r="A308" s="142"/>
      <c r="B308" s="142"/>
      <c r="C308" s="142"/>
      <c r="D308" s="142"/>
    </row>
    <row r="309" spans="1:4">
      <c r="A309" s="142"/>
      <c r="B309" s="142"/>
      <c r="C309" s="142"/>
      <c r="D309" s="142"/>
    </row>
    <row r="310" spans="1:4">
      <c r="A310" s="142"/>
      <c r="B310" s="142"/>
      <c r="C310" s="142"/>
      <c r="D310" s="142"/>
    </row>
    <row r="311" spans="1:4">
      <c r="A311" s="142"/>
      <c r="B311" s="142"/>
      <c r="C311" s="142"/>
      <c r="D311" s="142"/>
    </row>
    <row r="312" spans="1:4">
      <c r="A312" s="142"/>
      <c r="B312" s="142"/>
      <c r="C312" s="142"/>
      <c r="D312" s="142"/>
    </row>
    <row r="313" spans="1:4">
      <c r="A313" s="142"/>
      <c r="B313" s="142"/>
      <c r="C313" s="142"/>
      <c r="D313" s="142"/>
    </row>
    <row r="314" spans="1:4">
      <c r="A314" s="142"/>
      <c r="B314" s="142"/>
      <c r="C314" s="142"/>
      <c r="D314" s="142"/>
    </row>
    <row r="315" spans="1:4">
      <c r="A315" s="142"/>
      <c r="B315" s="142"/>
      <c r="C315" s="142"/>
      <c r="D315" s="142"/>
    </row>
    <row r="316" spans="1:4">
      <c r="A316" s="142"/>
      <c r="B316" s="142"/>
      <c r="C316" s="142"/>
      <c r="D316" s="142"/>
    </row>
    <row r="317" spans="1:4">
      <c r="A317" s="142"/>
      <c r="B317" s="142"/>
      <c r="C317" s="142"/>
      <c r="D317" s="142"/>
    </row>
    <row r="318" spans="1:4">
      <c r="A318" s="142"/>
      <c r="B318" s="142"/>
      <c r="C318" s="142"/>
      <c r="D318" s="142"/>
    </row>
    <row r="319" spans="1:4">
      <c r="A319" s="142"/>
      <c r="B319" s="142"/>
      <c r="C319" s="142"/>
      <c r="D319" s="142"/>
    </row>
    <row r="320" spans="1:4">
      <c r="A320" s="142"/>
      <c r="B320" s="142"/>
      <c r="C320" s="142"/>
      <c r="D320" s="142"/>
    </row>
    <row r="321" spans="1:4">
      <c r="A321" s="142"/>
      <c r="B321" s="142"/>
      <c r="C321" s="142"/>
      <c r="D321" s="142"/>
    </row>
    <row r="322" spans="1:4">
      <c r="A322" s="142"/>
      <c r="B322" s="142"/>
      <c r="C322" s="142"/>
      <c r="D322" s="142"/>
    </row>
    <row r="323" spans="1:4">
      <c r="A323" s="142"/>
      <c r="B323" s="142"/>
      <c r="C323" s="142"/>
      <c r="D323" s="142"/>
    </row>
    <row r="324" spans="1:4">
      <c r="A324" s="142"/>
      <c r="B324" s="142"/>
      <c r="C324" s="142"/>
      <c r="D324" s="142"/>
    </row>
    <row r="325" spans="1:4">
      <c r="A325" s="142"/>
      <c r="B325" s="142"/>
      <c r="C325" s="142"/>
      <c r="D325" s="142"/>
    </row>
    <row r="326" spans="1:4">
      <c r="A326" s="142"/>
      <c r="B326" s="142"/>
      <c r="C326" s="142"/>
      <c r="D326" s="142"/>
    </row>
    <row r="327" spans="1:4">
      <c r="A327" s="142"/>
      <c r="B327" s="142"/>
      <c r="C327" s="142"/>
      <c r="D327" s="142"/>
    </row>
    <row r="328" spans="1:4">
      <c r="A328" s="142"/>
      <c r="B328" s="142"/>
      <c r="C328" s="142"/>
      <c r="D328" s="142"/>
    </row>
    <row r="329" spans="1:4">
      <c r="A329" s="142"/>
      <c r="B329" s="142"/>
      <c r="C329" s="142"/>
      <c r="D329" s="142"/>
    </row>
    <row r="330" spans="1:4">
      <c r="A330" s="142"/>
      <c r="B330" s="142"/>
      <c r="C330" s="142"/>
      <c r="D330" s="142"/>
    </row>
    <row r="331" spans="1:4">
      <c r="A331" s="142"/>
      <c r="B331" s="142"/>
      <c r="C331" s="142"/>
      <c r="D331" s="142"/>
    </row>
    <row r="332" spans="1:4">
      <c r="A332" s="142"/>
      <c r="B332" s="142"/>
      <c r="C332" s="142"/>
      <c r="D332" s="142"/>
    </row>
    <row r="333" spans="1:4">
      <c r="A333" s="142"/>
      <c r="B333" s="142"/>
      <c r="C333" s="142"/>
      <c r="D333" s="142"/>
    </row>
    <row r="334" spans="1:4">
      <c r="A334" s="142"/>
      <c r="B334" s="142"/>
      <c r="C334" s="142"/>
      <c r="D334" s="142"/>
    </row>
    <row r="335" spans="1:4">
      <c r="A335" s="142"/>
      <c r="B335" s="142"/>
      <c r="C335" s="142"/>
      <c r="D335" s="142"/>
    </row>
    <row r="336" spans="1:4">
      <c r="A336" s="142"/>
      <c r="B336" s="142"/>
      <c r="C336" s="142"/>
      <c r="D336" s="142"/>
    </row>
    <row r="337" spans="1:4">
      <c r="A337" s="142"/>
      <c r="B337" s="142"/>
      <c r="C337" s="142"/>
      <c r="D337" s="142"/>
    </row>
    <row r="338" spans="1:4">
      <c r="A338" s="142"/>
      <c r="B338" s="142"/>
      <c r="C338" s="142"/>
      <c r="D338" s="142"/>
    </row>
    <row r="339" spans="1:4">
      <c r="A339" s="142"/>
      <c r="B339" s="142"/>
      <c r="C339" s="142"/>
      <c r="D339" s="142"/>
    </row>
    <row r="340" spans="1:4">
      <c r="A340" s="142"/>
      <c r="B340" s="142"/>
      <c r="C340" s="142"/>
      <c r="D340" s="142"/>
    </row>
    <row r="341" spans="1:4">
      <c r="A341" s="142"/>
      <c r="B341" s="142"/>
      <c r="C341" s="142"/>
      <c r="D341" s="142"/>
    </row>
    <row r="342" spans="1:4">
      <c r="A342" s="142"/>
      <c r="B342" s="142"/>
      <c r="C342" s="142"/>
      <c r="D342" s="142"/>
    </row>
    <row r="343" spans="1:4">
      <c r="A343" s="142"/>
      <c r="B343" s="142"/>
      <c r="C343" s="142"/>
      <c r="D343" s="142"/>
    </row>
    <row r="344" spans="1:4">
      <c r="A344" s="142"/>
      <c r="B344" s="142"/>
      <c r="C344" s="142"/>
      <c r="D344" s="142"/>
    </row>
    <row r="345" spans="1:4">
      <c r="A345" s="142"/>
      <c r="B345" s="142"/>
      <c r="C345" s="142"/>
      <c r="D345" s="142"/>
    </row>
    <row r="346" spans="1:4">
      <c r="A346" s="142"/>
      <c r="B346" s="142"/>
      <c r="C346" s="142"/>
      <c r="D346" s="142"/>
    </row>
    <row r="347" spans="1:4">
      <c r="A347" s="142"/>
      <c r="B347" s="142"/>
      <c r="C347" s="142"/>
      <c r="D347" s="142"/>
    </row>
    <row r="348" spans="1:4">
      <c r="A348" s="142"/>
      <c r="B348" s="142"/>
      <c r="C348" s="142"/>
      <c r="D348" s="142"/>
    </row>
    <row r="349" spans="1:4">
      <c r="A349" s="142"/>
      <c r="B349" s="142"/>
      <c r="C349" s="142"/>
      <c r="D349" s="142"/>
    </row>
    <row r="350" spans="1:4">
      <c r="A350" s="142"/>
      <c r="B350" s="142"/>
      <c r="C350" s="142"/>
      <c r="D350" s="142"/>
    </row>
    <row r="351" spans="1:4">
      <c r="A351" s="142"/>
      <c r="B351" s="142"/>
      <c r="C351" s="142"/>
      <c r="D351" s="142"/>
    </row>
    <row r="352" spans="1:4">
      <c r="A352" s="142"/>
      <c r="B352" s="142"/>
      <c r="C352" s="142"/>
      <c r="D352" s="142"/>
    </row>
    <row r="353" spans="1:4">
      <c r="A353" s="142"/>
      <c r="B353" s="142"/>
      <c r="C353" s="142"/>
      <c r="D353" s="142"/>
    </row>
    <row r="354" spans="1:4">
      <c r="A354" s="142"/>
      <c r="B354" s="142"/>
      <c r="C354" s="142"/>
      <c r="D354" s="142"/>
    </row>
    <row r="355" spans="1:4">
      <c r="A355" s="142"/>
      <c r="B355" s="142"/>
      <c r="C355" s="142"/>
      <c r="D355" s="142"/>
    </row>
    <row r="356" spans="1:4">
      <c r="A356" s="142"/>
      <c r="B356" s="142"/>
      <c r="C356" s="142"/>
      <c r="D356" s="142"/>
    </row>
    <row r="357" spans="1:4">
      <c r="A357" s="142"/>
      <c r="B357" s="142"/>
      <c r="C357" s="142"/>
      <c r="D357" s="142"/>
    </row>
    <row r="358" spans="1:4">
      <c r="A358" s="142"/>
      <c r="B358" s="142"/>
      <c r="C358" s="142"/>
      <c r="D358" s="142"/>
    </row>
    <row r="359" spans="1:4">
      <c r="A359" s="142"/>
      <c r="B359" s="142"/>
      <c r="C359" s="142"/>
      <c r="D359" s="142"/>
    </row>
    <row r="360" spans="1:4">
      <c r="A360" s="142"/>
      <c r="B360" s="142"/>
      <c r="C360" s="142"/>
      <c r="D360" s="142"/>
    </row>
    <row r="361" spans="1:4">
      <c r="A361" s="142"/>
      <c r="B361" s="142"/>
      <c r="C361" s="142"/>
      <c r="D361" s="142"/>
    </row>
    <row r="362" spans="1:4">
      <c r="A362" s="142"/>
      <c r="B362" s="142"/>
      <c r="C362" s="142"/>
      <c r="D362" s="142"/>
    </row>
    <row r="363" spans="1:4">
      <c r="A363" s="142"/>
      <c r="B363" s="142"/>
      <c r="C363" s="142"/>
      <c r="D363" s="142"/>
    </row>
    <row r="364" spans="1:4">
      <c r="A364" s="142"/>
      <c r="B364" s="142"/>
      <c r="C364" s="142"/>
      <c r="D364" s="142"/>
    </row>
    <row r="365" spans="1:4">
      <c r="A365" s="142"/>
      <c r="B365" s="142"/>
      <c r="C365" s="142"/>
      <c r="D365" s="142"/>
    </row>
    <row r="366" spans="1:4">
      <c r="A366" s="142"/>
      <c r="B366" s="142"/>
      <c r="C366" s="142"/>
      <c r="D366" s="142"/>
    </row>
    <row r="367" spans="1:4">
      <c r="A367" s="142"/>
      <c r="B367" s="142"/>
      <c r="C367" s="142"/>
      <c r="D367" s="142"/>
    </row>
    <row r="368" spans="1:4">
      <c r="A368" s="142"/>
      <c r="B368" s="142"/>
      <c r="C368" s="142"/>
      <c r="D368" s="142"/>
    </row>
    <row r="369" spans="1:4">
      <c r="A369" s="142"/>
      <c r="B369" s="142"/>
      <c r="C369" s="142"/>
      <c r="D369" s="142"/>
    </row>
    <row r="370" spans="1:4">
      <c r="A370" s="142"/>
      <c r="B370" s="142"/>
      <c r="C370" s="142"/>
      <c r="D370" s="142"/>
    </row>
    <row r="371" spans="1:4">
      <c r="A371" s="142"/>
      <c r="B371" s="142"/>
      <c r="C371" s="142"/>
      <c r="D371" s="142"/>
    </row>
    <row r="372" spans="1:4">
      <c r="A372" s="142"/>
      <c r="B372" s="142"/>
      <c r="C372" s="142"/>
      <c r="D372" s="142"/>
    </row>
    <row r="373" spans="1:4">
      <c r="A373" s="142"/>
      <c r="B373" s="142"/>
      <c r="C373" s="142"/>
      <c r="D373" s="142"/>
    </row>
    <row r="374" spans="1:4">
      <c r="A374" s="142"/>
      <c r="B374" s="142"/>
      <c r="C374" s="142"/>
      <c r="D374" s="142"/>
    </row>
    <row r="375" spans="1:4">
      <c r="A375" s="142"/>
      <c r="B375" s="142"/>
      <c r="C375" s="142"/>
      <c r="D375" s="142"/>
    </row>
    <row r="376" spans="1:4">
      <c r="A376" s="142"/>
      <c r="B376" s="142"/>
      <c r="C376" s="142"/>
      <c r="D376" s="142"/>
    </row>
    <row r="377" spans="1:4">
      <c r="A377" s="142"/>
      <c r="B377" s="142"/>
      <c r="C377" s="142"/>
      <c r="D377" s="142"/>
    </row>
    <row r="378" spans="1:4">
      <c r="A378" s="142"/>
      <c r="B378" s="142"/>
      <c r="C378" s="142"/>
      <c r="D378" s="142"/>
    </row>
    <row r="379" spans="1:4">
      <c r="A379" s="142"/>
      <c r="B379" s="142"/>
      <c r="C379" s="142"/>
      <c r="D379" s="142"/>
    </row>
    <row r="380" spans="1:4">
      <c r="A380" s="142"/>
      <c r="B380" s="142"/>
      <c r="C380" s="142"/>
      <c r="D380" s="142"/>
    </row>
    <row r="381" spans="1:4">
      <c r="A381" s="142"/>
      <c r="B381" s="142"/>
      <c r="C381" s="142"/>
      <c r="D381" s="142"/>
    </row>
    <row r="382" spans="1:4">
      <c r="A382" s="142"/>
      <c r="B382" s="142"/>
      <c r="C382" s="142"/>
      <c r="D382" s="142"/>
    </row>
    <row r="383" spans="1:4">
      <c r="A383" s="142"/>
      <c r="B383" s="142"/>
      <c r="C383" s="142"/>
      <c r="D383" s="142"/>
    </row>
    <row r="384" spans="1:4">
      <c r="A384" s="142"/>
      <c r="B384" s="142"/>
      <c r="C384" s="142"/>
      <c r="D384" s="142"/>
    </row>
    <row r="385" spans="1:4">
      <c r="A385" s="142"/>
      <c r="B385" s="142"/>
      <c r="C385" s="142"/>
      <c r="D385" s="142"/>
    </row>
    <row r="386" spans="1:4">
      <c r="A386" s="142"/>
      <c r="B386" s="142"/>
      <c r="C386" s="142"/>
      <c r="D386" s="142"/>
    </row>
    <row r="387" spans="1:4">
      <c r="A387" s="142"/>
      <c r="B387" s="142"/>
      <c r="C387" s="142"/>
      <c r="D387" s="142"/>
    </row>
    <row r="388" spans="1:4">
      <c r="A388" s="142"/>
      <c r="B388" s="142"/>
      <c r="C388" s="142"/>
      <c r="D388" s="142"/>
    </row>
    <row r="389" spans="1:4">
      <c r="A389" s="142"/>
      <c r="B389" s="142"/>
      <c r="C389" s="142"/>
      <c r="D389" s="142"/>
    </row>
    <row r="390" spans="1:4">
      <c r="A390" s="142"/>
      <c r="B390" s="142"/>
      <c r="C390" s="142"/>
      <c r="D390" s="142"/>
    </row>
    <row r="391" spans="1:4">
      <c r="A391" s="142"/>
      <c r="B391" s="142"/>
      <c r="C391" s="142"/>
      <c r="D391" s="142"/>
    </row>
    <row r="392" spans="1:4">
      <c r="A392" s="142"/>
      <c r="B392" s="142"/>
      <c r="C392" s="142"/>
      <c r="D392" s="142"/>
    </row>
    <row r="393" spans="1:4">
      <c r="A393" s="142"/>
      <c r="B393" s="142"/>
      <c r="C393" s="142"/>
      <c r="D393" s="142"/>
    </row>
    <row r="394" spans="1:4">
      <c r="A394" s="142"/>
      <c r="B394" s="142"/>
      <c r="C394" s="142"/>
      <c r="D394" s="142"/>
    </row>
    <row r="395" spans="1:4">
      <c r="A395" s="142"/>
      <c r="B395" s="142"/>
      <c r="C395" s="142"/>
      <c r="D395" s="142"/>
    </row>
    <row r="396" spans="1:4">
      <c r="A396" s="142"/>
      <c r="B396" s="142"/>
      <c r="C396" s="142"/>
      <c r="D396" s="142"/>
    </row>
    <row r="397" spans="1:4">
      <c r="A397" s="142"/>
      <c r="B397" s="142"/>
      <c r="C397" s="142"/>
      <c r="D397" s="142"/>
    </row>
    <row r="398" spans="1:4">
      <c r="A398" s="142"/>
      <c r="B398" s="142"/>
      <c r="C398" s="142"/>
      <c r="D398" s="142"/>
    </row>
    <row r="399" spans="1:4">
      <c r="A399" s="142"/>
      <c r="B399" s="142"/>
      <c r="C399" s="142"/>
      <c r="D399" s="142"/>
    </row>
    <row r="400" spans="1:4">
      <c r="A400" s="142"/>
      <c r="B400" s="142"/>
      <c r="C400" s="142"/>
      <c r="D400" s="142"/>
    </row>
    <row r="401" spans="1:4">
      <c r="A401" s="142"/>
      <c r="B401" s="142"/>
      <c r="C401" s="142"/>
      <c r="D401" s="142"/>
    </row>
    <row r="402" spans="1:4">
      <c r="A402" s="142"/>
      <c r="B402" s="142"/>
      <c r="C402" s="142"/>
      <c r="D402" s="142"/>
    </row>
    <row r="403" spans="1:4">
      <c r="A403" s="142"/>
      <c r="B403" s="142"/>
      <c r="C403" s="142"/>
      <c r="D403" s="142"/>
    </row>
    <row r="404" spans="1:4">
      <c r="A404" s="142"/>
      <c r="B404" s="142"/>
      <c r="C404" s="142"/>
      <c r="D404" s="142"/>
    </row>
    <row r="405" spans="1:4">
      <c r="A405" s="142"/>
      <c r="B405" s="142"/>
      <c r="C405" s="142"/>
      <c r="D405" s="142"/>
    </row>
    <row r="406" spans="1:4">
      <c r="A406" s="142"/>
      <c r="B406" s="142"/>
      <c r="C406" s="142"/>
      <c r="D406" s="142"/>
    </row>
    <row r="407" spans="1:4">
      <c r="A407" s="142"/>
      <c r="B407" s="142"/>
      <c r="C407" s="142"/>
      <c r="D407" s="142"/>
    </row>
    <row r="408" spans="1:4">
      <c r="A408" s="142"/>
      <c r="B408" s="142"/>
      <c r="C408" s="142"/>
      <c r="D408" s="142"/>
    </row>
    <row r="409" spans="1:4">
      <c r="A409" s="142"/>
      <c r="B409" s="142"/>
      <c r="C409" s="142"/>
      <c r="D409" s="142"/>
    </row>
    <row r="410" spans="1:4">
      <c r="A410" s="142"/>
      <c r="B410" s="142"/>
      <c r="C410" s="142"/>
      <c r="D410" s="142"/>
    </row>
    <row r="411" spans="1:4">
      <c r="A411" s="142"/>
      <c r="B411" s="142"/>
      <c r="C411" s="142"/>
      <c r="D411" s="142"/>
    </row>
    <row r="412" spans="1:4">
      <c r="A412" s="142"/>
      <c r="B412" s="142"/>
      <c r="C412" s="142"/>
      <c r="D412" s="142"/>
    </row>
    <row r="413" spans="1:4">
      <c r="A413" s="142"/>
      <c r="B413" s="142"/>
      <c r="C413" s="142"/>
      <c r="D413" s="142"/>
    </row>
    <row r="414" spans="1:4">
      <c r="A414" s="142"/>
      <c r="B414" s="142"/>
      <c r="C414" s="142"/>
      <c r="D414" s="142"/>
    </row>
    <row r="415" spans="1:4">
      <c r="A415" s="142"/>
      <c r="B415" s="142"/>
      <c r="C415" s="142"/>
      <c r="D415" s="142"/>
    </row>
    <row r="416" spans="1:4">
      <c r="A416" s="142"/>
      <c r="B416" s="142"/>
      <c r="C416" s="142"/>
      <c r="D416" s="142"/>
    </row>
    <row r="417" spans="1:4">
      <c r="A417" s="142"/>
      <c r="B417" s="142"/>
      <c r="C417" s="142"/>
      <c r="D417" s="142"/>
    </row>
    <row r="418" spans="1:4">
      <c r="A418" s="142"/>
      <c r="B418" s="142"/>
      <c r="C418" s="142"/>
      <c r="D418" s="142"/>
    </row>
    <row r="419" spans="1:4">
      <c r="A419" s="142"/>
      <c r="B419" s="142"/>
      <c r="C419" s="142"/>
      <c r="D419" s="142"/>
    </row>
    <row r="420" spans="1:4">
      <c r="A420" s="142"/>
      <c r="B420" s="142"/>
      <c r="C420" s="142"/>
      <c r="D420" s="142"/>
    </row>
    <row r="421" spans="1:4">
      <c r="A421" s="142"/>
      <c r="B421" s="142"/>
      <c r="C421" s="142"/>
      <c r="D421" s="142"/>
    </row>
    <row r="422" spans="1:4">
      <c r="A422" s="142"/>
      <c r="B422" s="142"/>
      <c r="C422" s="142"/>
      <c r="D422" s="142"/>
    </row>
    <row r="423" spans="1:4">
      <c r="A423" s="142"/>
      <c r="B423" s="142"/>
      <c r="C423" s="142"/>
      <c r="D423" s="142"/>
    </row>
    <row r="424" spans="1:4">
      <c r="A424" s="142"/>
      <c r="B424" s="142"/>
      <c r="C424" s="142"/>
      <c r="D424" s="142"/>
    </row>
    <row r="425" spans="1:4">
      <c r="A425" s="142"/>
      <c r="B425" s="142"/>
      <c r="C425" s="142"/>
      <c r="D425" s="142"/>
    </row>
    <row r="426" spans="1:4">
      <c r="A426" s="142"/>
      <c r="B426" s="142"/>
      <c r="C426" s="142"/>
      <c r="D426" s="142"/>
    </row>
    <row r="427" spans="1:4">
      <c r="A427" s="142"/>
      <c r="B427" s="142"/>
      <c r="C427" s="142"/>
      <c r="D427" s="142"/>
    </row>
    <row r="428" spans="1:4">
      <c r="A428" s="142"/>
      <c r="B428" s="142"/>
      <c r="C428" s="142"/>
      <c r="D428" s="142"/>
    </row>
    <row r="429" spans="1:4">
      <c r="A429" s="142"/>
      <c r="B429" s="142"/>
      <c r="C429" s="142"/>
      <c r="D429" s="142"/>
    </row>
    <row r="430" spans="1:4">
      <c r="A430" s="142"/>
      <c r="B430" s="142"/>
      <c r="C430" s="142"/>
      <c r="D430" s="142"/>
    </row>
    <row r="431" spans="1:4">
      <c r="A431" s="142"/>
      <c r="B431" s="142"/>
      <c r="C431" s="142"/>
      <c r="D431" s="142"/>
    </row>
    <row r="432" spans="1:4">
      <c r="A432" s="142"/>
      <c r="B432" s="142"/>
      <c r="C432" s="142"/>
      <c r="D432" s="142"/>
    </row>
    <row r="433" spans="1:4">
      <c r="A433" s="142"/>
      <c r="B433" s="142"/>
      <c r="C433" s="142"/>
      <c r="D433" s="142"/>
    </row>
    <row r="434" spans="1:4">
      <c r="A434" s="142"/>
      <c r="B434" s="142"/>
      <c r="C434" s="142"/>
      <c r="D434" s="142"/>
    </row>
    <row r="435" spans="1:4">
      <c r="A435" s="142"/>
      <c r="B435" s="142"/>
      <c r="C435" s="142"/>
      <c r="D435" s="142"/>
    </row>
    <row r="436" spans="1:4">
      <c r="A436" s="142"/>
      <c r="B436" s="142"/>
      <c r="C436" s="142"/>
      <c r="D436" s="142"/>
    </row>
    <row r="437" spans="1:4">
      <c r="A437" s="142"/>
      <c r="B437" s="142"/>
      <c r="C437" s="142"/>
      <c r="D437" s="142"/>
    </row>
    <row r="438" spans="1:4">
      <c r="A438" s="142"/>
      <c r="B438" s="142"/>
      <c r="C438" s="142"/>
      <c r="D438" s="142"/>
    </row>
    <row r="439" spans="1:4">
      <c r="A439" s="142"/>
      <c r="B439" s="142"/>
      <c r="C439" s="142"/>
      <c r="D439" s="142"/>
    </row>
    <row r="440" spans="1:4">
      <c r="A440" s="142"/>
      <c r="B440" s="142"/>
      <c r="C440" s="142"/>
      <c r="D440" s="142"/>
    </row>
    <row r="441" spans="1:4">
      <c r="A441" s="142"/>
      <c r="B441" s="142"/>
      <c r="C441" s="142"/>
      <c r="D441" s="142"/>
    </row>
    <row r="442" spans="1:4">
      <c r="A442" s="142"/>
      <c r="B442" s="142"/>
      <c r="C442" s="142"/>
      <c r="D442" s="142"/>
    </row>
    <row r="443" spans="1:4">
      <c r="A443" s="142"/>
      <c r="B443" s="142"/>
      <c r="C443" s="142"/>
      <c r="D443" s="142"/>
    </row>
    <row r="444" spans="1:4">
      <c r="A444" s="142"/>
      <c r="B444" s="142"/>
      <c r="C444" s="142"/>
      <c r="D444" s="142"/>
    </row>
    <row r="445" spans="1:4">
      <c r="A445" s="142"/>
      <c r="B445" s="142"/>
      <c r="C445" s="142"/>
      <c r="D445" s="142"/>
    </row>
    <row r="446" spans="1:4">
      <c r="A446" s="142"/>
      <c r="B446" s="142"/>
      <c r="C446" s="142"/>
      <c r="D446" s="142"/>
    </row>
    <row r="447" spans="1:4">
      <c r="A447" s="142"/>
      <c r="B447" s="142"/>
      <c r="C447" s="142"/>
      <c r="D447" s="142"/>
    </row>
    <row r="448" spans="1:4">
      <c r="A448" s="142"/>
      <c r="B448" s="142"/>
      <c r="C448" s="142"/>
      <c r="D448" s="142"/>
    </row>
    <row r="449" spans="1:4">
      <c r="A449" s="142"/>
      <c r="B449" s="142"/>
      <c r="C449" s="142"/>
      <c r="D449" s="142"/>
    </row>
    <row r="450" spans="1:4">
      <c r="A450" s="142"/>
      <c r="B450" s="142"/>
      <c r="C450" s="142"/>
      <c r="D450" s="142"/>
    </row>
    <row r="451" spans="1:4">
      <c r="A451" s="142"/>
      <c r="B451" s="142"/>
      <c r="C451" s="142"/>
      <c r="D451" s="142"/>
    </row>
    <row r="452" spans="1:4">
      <c r="A452" s="142"/>
      <c r="B452" s="142"/>
      <c r="C452" s="142"/>
      <c r="D452" s="142"/>
    </row>
    <row r="453" spans="1:4">
      <c r="A453" s="142"/>
      <c r="B453" s="142"/>
      <c r="C453" s="142"/>
      <c r="D453" s="142"/>
    </row>
    <row r="454" spans="1:4">
      <c r="A454" s="142"/>
      <c r="B454" s="142"/>
      <c r="C454" s="142"/>
      <c r="D454" s="142"/>
    </row>
    <row r="455" spans="1:4">
      <c r="A455" s="142"/>
      <c r="B455" s="142"/>
      <c r="C455" s="142"/>
      <c r="D455" s="142"/>
    </row>
    <row r="456" spans="1:4">
      <c r="A456" s="142"/>
      <c r="B456" s="142"/>
      <c r="C456" s="142"/>
      <c r="D456" s="142"/>
    </row>
    <row r="457" spans="1:4">
      <c r="A457" s="142"/>
      <c r="B457" s="142"/>
      <c r="C457" s="142"/>
      <c r="D457" s="142"/>
    </row>
    <row r="458" spans="1:4">
      <c r="A458" s="142"/>
      <c r="B458" s="142"/>
      <c r="C458" s="142"/>
      <c r="D458" s="142"/>
    </row>
    <row r="459" spans="1:4">
      <c r="A459" s="142"/>
      <c r="B459" s="142"/>
      <c r="C459" s="142"/>
      <c r="D459" s="142"/>
    </row>
    <row r="460" spans="1:4">
      <c r="A460" s="142"/>
      <c r="B460" s="142"/>
      <c r="C460" s="142"/>
      <c r="D460" s="142"/>
    </row>
    <row r="461" spans="1:4">
      <c r="A461" s="142"/>
      <c r="B461" s="142"/>
      <c r="C461" s="142"/>
      <c r="D461" s="142"/>
    </row>
    <row r="462" spans="1:4">
      <c r="A462" s="142"/>
      <c r="B462" s="142"/>
      <c r="C462" s="142"/>
      <c r="D462" s="142"/>
    </row>
    <row r="463" spans="1:4">
      <c r="A463" s="142"/>
      <c r="B463" s="142"/>
      <c r="C463" s="142"/>
      <c r="D463" s="142"/>
    </row>
    <row r="464" spans="1:4">
      <c r="A464" s="142"/>
      <c r="B464" s="142"/>
      <c r="C464" s="142"/>
      <c r="D464" s="142"/>
    </row>
    <row r="465" spans="1:4">
      <c r="A465" s="142"/>
      <c r="B465" s="142"/>
      <c r="C465" s="142"/>
      <c r="D465" s="142"/>
    </row>
    <row r="466" spans="1:4">
      <c r="A466" s="142"/>
      <c r="B466" s="142"/>
      <c r="C466" s="142"/>
      <c r="D466" s="142"/>
    </row>
    <row r="467" spans="1:4">
      <c r="A467" s="142"/>
      <c r="B467" s="142"/>
      <c r="C467" s="142"/>
      <c r="D467" s="142"/>
    </row>
    <row r="468" spans="1:4">
      <c r="A468" s="142"/>
      <c r="B468" s="142"/>
      <c r="C468" s="142"/>
      <c r="D468" s="142"/>
    </row>
    <row r="469" spans="1:4">
      <c r="A469" s="142"/>
      <c r="B469" s="142"/>
      <c r="C469" s="142"/>
      <c r="D469" s="142"/>
    </row>
    <row r="470" spans="1:4">
      <c r="A470" s="142"/>
      <c r="B470" s="142"/>
      <c r="C470" s="142"/>
      <c r="D470" s="142"/>
    </row>
    <row r="471" spans="1:4">
      <c r="A471" s="142"/>
      <c r="B471" s="142"/>
      <c r="C471" s="142"/>
      <c r="D471" s="142"/>
    </row>
    <row r="472" spans="1:4">
      <c r="A472" s="142"/>
      <c r="B472" s="142"/>
      <c r="C472" s="142"/>
      <c r="D472" s="142"/>
    </row>
    <row r="473" spans="1:4">
      <c r="A473" s="142"/>
      <c r="B473" s="142"/>
      <c r="C473" s="142"/>
      <c r="D473" s="142"/>
    </row>
    <row r="474" spans="1:4">
      <c r="A474" s="142"/>
      <c r="B474" s="142"/>
      <c r="C474" s="142"/>
      <c r="D474" s="142"/>
    </row>
    <row r="475" spans="1:4">
      <c r="A475" s="142"/>
      <c r="B475" s="142"/>
      <c r="C475" s="142"/>
      <c r="D475" s="142"/>
    </row>
    <row r="476" spans="1:4">
      <c r="A476" s="142"/>
      <c r="B476" s="142"/>
      <c r="C476" s="142"/>
      <c r="D476" s="142"/>
    </row>
    <row r="477" spans="1:4">
      <c r="A477" s="142"/>
      <c r="B477" s="142"/>
      <c r="C477" s="142"/>
      <c r="D477" s="142"/>
    </row>
    <row r="478" spans="1:4">
      <c r="A478" s="142"/>
      <c r="B478" s="142"/>
      <c r="C478" s="142"/>
      <c r="D478" s="142"/>
    </row>
    <row r="479" spans="1:4">
      <c r="A479" s="142"/>
      <c r="B479" s="142"/>
      <c r="C479" s="142"/>
      <c r="D479" s="142"/>
    </row>
    <row r="480" spans="1:4">
      <c r="A480" s="142"/>
      <c r="B480" s="142"/>
      <c r="C480" s="142"/>
      <c r="D480" s="142"/>
    </row>
    <row r="481" spans="1:4">
      <c r="A481" s="142"/>
      <c r="B481" s="142"/>
      <c r="C481" s="142"/>
      <c r="D481" s="142"/>
    </row>
    <row r="482" spans="1:4">
      <c r="A482" s="142"/>
      <c r="B482" s="142"/>
      <c r="C482" s="142"/>
      <c r="D482" s="142"/>
    </row>
    <row r="483" spans="1:4">
      <c r="A483" s="142"/>
      <c r="B483" s="142"/>
      <c r="C483" s="142"/>
      <c r="D483" s="142"/>
    </row>
    <row r="484" spans="1:4">
      <c r="A484" s="142"/>
      <c r="B484" s="142"/>
      <c r="C484" s="142"/>
      <c r="D484" s="142"/>
    </row>
    <row r="485" spans="1:4">
      <c r="A485" s="142"/>
      <c r="B485" s="142"/>
      <c r="C485" s="142"/>
      <c r="D485" s="142"/>
    </row>
    <row r="486" spans="1:4">
      <c r="A486" s="142"/>
      <c r="B486" s="142"/>
      <c r="C486" s="142"/>
      <c r="D486" s="142"/>
    </row>
    <row r="487" spans="1:4">
      <c r="A487" s="142"/>
      <c r="B487" s="142"/>
      <c r="C487" s="142"/>
      <c r="D487" s="142"/>
    </row>
    <row r="488" spans="1:4">
      <c r="A488" s="142"/>
      <c r="B488" s="142"/>
      <c r="C488" s="142"/>
      <c r="D488" s="142"/>
    </row>
    <row r="489" spans="1:4">
      <c r="A489" s="142"/>
      <c r="B489" s="142"/>
      <c r="C489" s="142"/>
      <c r="D489" s="142"/>
    </row>
    <row r="490" spans="1:4">
      <c r="A490" s="142"/>
      <c r="B490" s="142"/>
      <c r="C490" s="142"/>
      <c r="D490" s="142"/>
    </row>
    <row r="491" spans="1:4">
      <c r="A491" s="142"/>
      <c r="B491" s="142"/>
      <c r="C491" s="142"/>
      <c r="D491" s="142"/>
    </row>
    <row r="492" spans="1:4">
      <c r="A492" s="142"/>
      <c r="B492" s="142"/>
      <c r="C492" s="142"/>
      <c r="D492" s="142"/>
    </row>
    <row r="493" spans="1:4">
      <c r="A493" s="142"/>
      <c r="B493" s="142"/>
      <c r="C493" s="142"/>
      <c r="D493" s="142"/>
    </row>
    <row r="494" spans="1:4">
      <c r="A494" s="142"/>
      <c r="B494" s="142"/>
      <c r="C494" s="142"/>
      <c r="D494" s="142"/>
    </row>
    <row r="495" spans="1:4">
      <c r="A495" s="142"/>
      <c r="B495" s="142"/>
      <c r="C495" s="142"/>
      <c r="D495" s="142"/>
    </row>
    <row r="496" spans="1:4">
      <c r="A496" s="142"/>
      <c r="B496" s="142"/>
      <c r="C496" s="142"/>
      <c r="D496" s="142"/>
    </row>
    <row r="497" spans="1:4">
      <c r="A497" s="142"/>
      <c r="B497" s="142"/>
      <c r="C497" s="142"/>
      <c r="D497" s="142"/>
    </row>
    <row r="498" spans="1:4">
      <c r="A498" s="142"/>
      <c r="B498" s="142"/>
      <c r="C498" s="142"/>
      <c r="D498" s="142"/>
    </row>
    <row r="499" spans="1:4">
      <c r="A499" s="142"/>
      <c r="B499" s="142"/>
      <c r="C499" s="142"/>
      <c r="D499" s="142"/>
    </row>
    <row r="500" spans="1:4">
      <c r="A500" s="142"/>
      <c r="B500" s="142"/>
      <c r="C500" s="142"/>
      <c r="D500" s="142"/>
    </row>
    <row r="501" spans="1:4">
      <c r="A501" s="142"/>
      <c r="B501" s="142"/>
      <c r="C501" s="142"/>
      <c r="D501" s="142"/>
    </row>
    <row r="502" spans="1:4">
      <c r="A502" s="142"/>
      <c r="B502" s="142"/>
      <c r="C502" s="142"/>
      <c r="D502" s="142"/>
    </row>
    <row r="503" spans="1:4">
      <c r="A503" s="142"/>
      <c r="B503" s="142"/>
      <c r="C503" s="142"/>
      <c r="D503" s="142"/>
    </row>
    <row r="504" spans="1:4">
      <c r="A504" s="142"/>
      <c r="B504" s="142"/>
      <c r="C504" s="142"/>
      <c r="D504" s="142"/>
    </row>
    <row r="505" spans="1:4">
      <c r="A505" s="142"/>
      <c r="B505" s="142"/>
      <c r="C505" s="142"/>
      <c r="D505" s="142"/>
    </row>
    <row r="506" spans="1:4">
      <c r="A506" s="142"/>
      <c r="B506" s="142"/>
      <c r="C506" s="142"/>
      <c r="D506" s="142"/>
    </row>
    <row r="507" spans="1:4">
      <c r="A507" s="142"/>
      <c r="B507" s="142"/>
      <c r="C507" s="142"/>
      <c r="D507" s="142"/>
    </row>
    <row r="508" spans="1:4">
      <c r="A508" s="142"/>
      <c r="B508" s="142"/>
      <c r="C508" s="142"/>
      <c r="D508" s="142"/>
    </row>
    <row r="509" spans="1:4">
      <c r="A509" s="142"/>
      <c r="B509" s="142"/>
      <c r="C509" s="142"/>
      <c r="D509" s="142"/>
    </row>
    <row r="510" spans="1:4">
      <c r="A510" s="142"/>
      <c r="B510" s="142"/>
      <c r="C510" s="142"/>
      <c r="D510" s="142"/>
    </row>
    <row r="511" spans="1:4">
      <c r="A511" s="142"/>
      <c r="B511" s="142"/>
      <c r="C511" s="142"/>
      <c r="D511" s="142"/>
    </row>
    <row r="512" spans="1:4">
      <c r="A512" s="142"/>
      <c r="B512" s="142"/>
      <c r="C512" s="142"/>
      <c r="D512" s="142"/>
    </row>
    <row r="513" spans="1:4">
      <c r="A513" s="142"/>
      <c r="B513" s="142"/>
      <c r="C513" s="142"/>
      <c r="D513" s="142"/>
    </row>
    <row r="514" spans="1:4">
      <c r="A514" s="142"/>
      <c r="B514" s="142"/>
      <c r="C514" s="142"/>
      <c r="D514" s="142"/>
    </row>
    <row r="515" spans="1:4">
      <c r="A515" s="142"/>
      <c r="B515" s="142"/>
      <c r="C515" s="142"/>
      <c r="D515" s="142"/>
    </row>
    <row r="516" spans="1:4">
      <c r="A516" s="142"/>
      <c r="B516" s="142"/>
      <c r="C516" s="142"/>
      <c r="D516" s="142"/>
    </row>
    <row r="517" spans="1:4">
      <c r="A517" s="142"/>
      <c r="B517" s="142"/>
      <c r="C517" s="142"/>
      <c r="D517" s="142"/>
    </row>
    <row r="518" spans="1:4">
      <c r="A518" s="142"/>
      <c r="B518" s="142"/>
      <c r="C518" s="142"/>
      <c r="D518" s="142"/>
    </row>
    <row r="519" spans="1:4">
      <c r="A519" s="142"/>
      <c r="B519" s="142"/>
      <c r="C519" s="142"/>
      <c r="D519" s="142"/>
    </row>
    <row r="520" spans="1:4">
      <c r="A520" s="142"/>
      <c r="B520" s="142"/>
      <c r="C520" s="142"/>
      <c r="D520" s="142"/>
    </row>
    <row r="521" spans="1:4">
      <c r="A521" s="142"/>
      <c r="B521" s="142"/>
      <c r="C521" s="142"/>
      <c r="D521" s="142"/>
    </row>
    <row r="522" spans="1:4">
      <c r="A522" s="142"/>
      <c r="B522" s="142"/>
      <c r="C522" s="142"/>
      <c r="D522" s="142"/>
    </row>
    <row r="523" spans="1:4">
      <c r="A523" s="142"/>
      <c r="B523" s="142"/>
      <c r="C523" s="142"/>
      <c r="D523" s="142"/>
    </row>
    <row r="524" spans="1:4">
      <c r="A524" s="142"/>
      <c r="B524" s="142"/>
      <c r="C524" s="142"/>
      <c r="D524" s="142"/>
    </row>
    <row r="525" spans="1:4">
      <c r="A525" s="142"/>
      <c r="B525" s="142"/>
      <c r="C525" s="142"/>
      <c r="D525" s="142"/>
    </row>
    <row r="526" spans="1:4">
      <c r="A526" s="142"/>
      <c r="B526" s="142"/>
      <c r="C526" s="142"/>
      <c r="D526" s="142"/>
    </row>
    <row r="527" spans="1:4">
      <c r="A527" s="142"/>
      <c r="B527" s="142"/>
      <c r="C527" s="142"/>
      <c r="D527" s="142"/>
    </row>
    <row r="528" spans="1:4">
      <c r="A528" s="142"/>
      <c r="B528" s="142"/>
      <c r="C528" s="142"/>
      <c r="D528" s="142"/>
    </row>
    <row r="529" spans="1:4">
      <c r="A529" s="142"/>
      <c r="B529" s="142"/>
      <c r="C529" s="142"/>
      <c r="D529" s="142"/>
    </row>
    <row r="530" spans="1:4">
      <c r="A530" s="142"/>
      <c r="B530" s="142"/>
      <c r="C530" s="142"/>
      <c r="D530" s="142"/>
    </row>
    <row r="531" spans="1:4">
      <c r="A531" s="142"/>
      <c r="B531" s="142"/>
      <c r="C531" s="142"/>
      <c r="D531" s="142"/>
    </row>
    <row r="532" spans="1:4">
      <c r="A532" s="142"/>
      <c r="B532" s="142"/>
      <c r="C532" s="142"/>
      <c r="D532" s="142"/>
    </row>
    <row r="533" spans="1:4">
      <c r="A533" s="142"/>
      <c r="B533" s="142"/>
      <c r="C533" s="142"/>
      <c r="D533" s="142"/>
    </row>
    <row r="534" spans="1:4">
      <c r="A534" s="142"/>
      <c r="B534" s="142"/>
      <c r="C534" s="142"/>
      <c r="D534" s="142"/>
    </row>
    <row r="535" spans="1:4">
      <c r="A535" s="142"/>
      <c r="B535" s="142"/>
      <c r="C535" s="142"/>
      <c r="D535" s="142"/>
    </row>
    <row r="536" spans="1:4">
      <c r="A536" s="142"/>
      <c r="B536" s="142"/>
      <c r="C536" s="142"/>
      <c r="D536" s="142"/>
    </row>
    <row r="537" spans="1:4">
      <c r="A537" s="142"/>
      <c r="B537" s="142"/>
      <c r="C537" s="142"/>
      <c r="D537" s="142"/>
    </row>
    <row r="538" spans="1:4">
      <c r="A538" s="142"/>
      <c r="B538" s="142"/>
      <c r="C538" s="142"/>
      <c r="D538" s="142"/>
    </row>
    <row r="539" spans="1:4">
      <c r="A539" s="142"/>
      <c r="B539" s="142"/>
      <c r="C539" s="142"/>
      <c r="D539" s="142"/>
    </row>
    <row r="540" spans="1:4">
      <c r="A540" s="142"/>
      <c r="B540" s="142"/>
      <c r="C540" s="142"/>
      <c r="D540" s="142"/>
    </row>
    <row r="541" spans="1:4">
      <c r="A541" s="142"/>
      <c r="B541" s="142"/>
      <c r="C541" s="142"/>
      <c r="D541" s="142"/>
    </row>
    <row r="542" spans="1:4">
      <c r="A542" s="142"/>
      <c r="B542" s="142"/>
      <c r="C542" s="142"/>
      <c r="D542" s="142"/>
    </row>
    <row r="543" spans="1:4">
      <c r="A543" s="142"/>
      <c r="B543" s="142"/>
      <c r="C543" s="142"/>
      <c r="D543" s="142"/>
    </row>
    <row r="544" spans="1:4">
      <c r="A544" s="142"/>
      <c r="B544" s="142"/>
      <c r="C544" s="142"/>
      <c r="D544" s="142"/>
    </row>
    <row r="545" spans="1:4">
      <c r="A545" s="142"/>
      <c r="B545" s="142"/>
      <c r="C545" s="142"/>
      <c r="D545" s="142"/>
    </row>
    <row r="546" spans="1:4">
      <c r="A546" s="142"/>
      <c r="B546" s="142"/>
      <c r="C546" s="142"/>
      <c r="D546" s="142"/>
    </row>
    <row r="547" spans="1:4">
      <c r="A547" s="142"/>
      <c r="B547" s="142"/>
      <c r="C547" s="142"/>
      <c r="D547" s="142"/>
    </row>
    <row r="548" spans="1:4">
      <c r="A548" s="142"/>
      <c r="B548" s="142"/>
      <c r="C548" s="142"/>
      <c r="D548" s="142"/>
    </row>
    <row r="549" spans="1:4">
      <c r="A549" s="142"/>
      <c r="B549" s="142"/>
      <c r="C549" s="142"/>
      <c r="D549" s="142"/>
    </row>
    <row r="550" spans="1:4">
      <c r="A550" s="142"/>
      <c r="B550" s="142"/>
      <c r="C550" s="142"/>
      <c r="D550" s="142"/>
    </row>
    <row r="551" spans="1:4">
      <c r="A551" s="142"/>
      <c r="B551" s="142"/>
      <c r="C551" s="142"/>
      <c r="D551" s="142"/>
    </row>
    <row r="552" spans="1:4">
      <c r="A552" s="142"/>
      <c r="B552" s="142"/>
      <c r="C552" s="142"/>
      <c r="D552" s="142"/>
    </row>
    <row r="553" spans="1:4">
      <c r="A553" s="142"/>
      <c r="B553" s="142"/>
      <c r="C553" s="142"/>
      <c r="D553" s="142"/>
    </row>
    <row r="554" spans="1:4">
      <c r="A554" s="142"/>
      <c r="B554" s="142"/>
      <c r="C554" s="142"/>
      <c r="D554" s="142"/>
    </row>
    <row r="555" spans="1:4">
      <c r="A555" s="142"/>
      <c r="B555" s="142"/>
      <c r="C555" s="142"/>
      <c r="D555" s="142"/>
    </row>
    <row r="556" spans="1:4">
      <c r="A556" s="142"/>
      <c r="B556" s="142"/>
      <c r="C556" s="142"/>
      <c r="D556" s="142"/>
    </row>
    <row r="557" spans="1:4">
      <c r="A557" s="142"/>
      <c r="B557" s="142"/>
      <c r="C557" s="142"/>
      <c r="D557" s="142"/>
    </row>
    <row r="558" spans="1:4">
      <c r="A558" s="142"/>
      <c r="B558" s="142"/>
      <c r="C558" s="142"/>
      <c r="D558" s="142"/>
    </row>
    <row r="559" spans="1:4">
      <c r="A559" s="142"/>
      <c r="B559" s="142"/>
      <c r="C559" s="142"/>
      <c r="D559" s="142"/>
    </row>
    <row r="560" spans="1:4">
      <c r="A560" s="142"/>
      <c r="B560" s="142"/>
      <c r="C560" s="142"/>
      <c r="D560" s="142"/>
    </row>
    <row r="561" spans="1:4">
      <c r="A561" s="142"/>
      <c r="B561" s="142"/>
      <c r="C561" s="142"/>
      <c r="D561" s="142"/>
    </row>
    <row r="562" spans="1:4">
      <c r="A562" s="142"/>
      <c r="B562" s="142"/>
      <c r="C562" s="142"/>
      <c r="D562" s="142"/>
    </row>
    <row r="563" spans="1:4">
      <c r="A563" s="142"/>
      <c r="B563" s="142"/>
      <c r="C563" s="142"/>
      <c r="D563" s="142"/>
    </row>
    <row r="564" spans="1:4">
      <c r="A564" s="142"/>
      <c r="B564" s="142"/>
      <c r="C564" s="142"/>
      <c r="D564" s="142"/>
    </row>
    <row r="565" spans="1:4">
      <c r="A565" s="142"/>
      <c r="B565" s="142"/>
      <c r="C565" s="142"/>
      <c r="D565" s="142"/>
    </row>
    <row r="566" spans="1:4">
      <c r="A566" s="142"/>
      <c r="B566" s="142"/>
      <c r="C566" s="142"/>
      <c r="D566" s="142"/>
    </row>
    <row r="567" spans="1:4">
      <c r="A567" s="142"/>
      <c r="B567" s="142"/>
      <c r="C567" s="142"/>
      <c r="D567" s="142"/>
    </row>
    <row r="568" spans="1:4">
      <c r="A568" s="142"/>
      <c r="B568" s="142"/>
      <c r="C568" s="142"/>
      <c r="D568" s="142"/>
    </row>
    <row r="569" spans="1:4">
      <c r="A569" s="142"/>
      <c r="B569" s="142"/>
      <c r="C569" s="142"/>
      <c r="D569" s="142"/>
    </row>
    <row r="570" spans="1:4">
      <c r="A570" s="142"/>
      <c r="B570" s="142"/>
      <c r="C570" s="142"/>
      <c r="D570" s="142"/>
    </row>
    <row r="571" spans="1:4">
      <c r="A571" s="142"/>
      <c r="B571" s="142"/>
      <c r="C571" s="142"/>
      <c r="D571" s="142"/>
    </row>
    <row r="572" spans="1:4">
      <c r="A572" s="142"/>
      <c r="B572" s="142"/>
      <c r="C572" s="142"/>
      <c r="D572" s="142"/>
    </row>
    <row r="573" spans="1:4">
      <c r="A573" s="142"/>
      <c r="B573" s="142"/>
      <c r="C573" s="142"/>
      <c r="D573" s="142"/>
    </row>
    <row r="574" spans="1:4">
      <c r="A574" s="142"/>
      <c r="B574" s="142"/>
      <c r="C574" s="142"/>
      <c r="D574" s="142"/>
    </row>
    <row r="575" spans="1:4">
      <c r="A575" s="142"/>
      <c r="B575" s="142"/>
      <c r="C575" s="142"/>
      <c r="D575" s="142"/>
    </row>
    <row r="576" spans="1:4">
      <c r="A576" s="142"/>
      <c r="B576" s="142"/>
      <c r="C576" s="142"/>
      <c r="D576" s="142"/>
    </row>
    <row r="577" spans="1:4">
      <c r="A577" s="142"/>
      <c r="B577" s="142"/>
      <c r="C577" s="142"/>
      <c r="D577" s="142"/>
    </row>
    <row r="578" spans="1:4">
      <c r="A578" s="142"/>
      <c r="B578" s="142"/>
      <c r="C578" s="142"/>
      <c r="D578" s="142"/>
    </row>
    <row r="579" spans="1:4">
      <c r="A579" s="142"/>
      <c r="B579" s="142"/>
      <c r="C579" s="142"/>
      <c r="D579" s="142"/>
    </row>
    <row r="580" spans="1:4">
      <c r="A580" s="142"/>
      <c r="B580" s="142"/>
      <c r="C580" s="142"/>
      <c r="D580" s="142"/>
    </row>
    <row r="581" spans="1:4">
      <c r="A581" s="142"/>
      <c r="B581" s="142"/>
      <c r="C581" s="142"/>
      <c r="D581" s="142"/>
    </row>
    <row r="582" spans="1:4">
      <c r="A582" s="142"/>
      <c r="B582" s="142"/>
      <c r="C582" s="142"/>
      <c r="D582" s="142"/>
    </row>
    <row r="583" spans="1:4">
      <c r="A583" s="142"/>
      <c r="B583" s="142"/>
      <c r="C583" s="142"/>
      <c r="D583" s="142"/>
    </row>
    <row r="584" spans="1:4">
      <c r="A584" s="142"/>
      <c r="B584" s="142"/>
      <c r="C584" s="142"/>
      <c r="D584" s="142"/>
    </row>
    <row r="585" spans="1:4">
      <c r="A585" s="142"/>
      <c r="B585" s="142"/>
      <c r="C585" s="142"/>
      <c r="D585" s="142"/>
    </row>
    <row r="586" spans="1:4">
      <c r="A586" s="142"/>
      <c r="B586" s="142"/>
      <c r="C586" s="142"/>
      <c r="D586" s="142"/>
    </row>
    <row r="587" spans="1:4">
      <c r="A587" s="142"/>
      <c r="B587" s="142"/>
      <c r="C587" s="142"/>
      <c r="D587" s="142"/>
    </row>
    <row r="588" spans="1:4">
      <c r="A588" s="142"/>
      <c r="B588" s="142"/>
      <c r="C588" s="142"/>
      <c r="D588" s="142"/>
    </row>
    <row r="589" spans="1:4">
      <c r="A589" s="142"/>
      <c r="B589" s="142"/>
      <c r="C589" s="142"/>
      <c r="D589" s="142"/>
    </row>
    <row r="590" spans="1:4">
      <c r="A590" s="142"/>
      <c r="B590" s="142"/>
      <c r="C590" s="142"/>
      <c r="D590" s="142"/>
    </row>
    <row r="591" spans="1:4">
      <c r="A591" s="142"/>
      <c r="B591" s="142"/>
      <c r="C591" s="142"/>
      <c r="D591" s="142"/>
    </row>
    <row r="592" spans="1:4">
      <c r="A592" s="142"/>
      <c r="B592" s="142"/>
      <c r="C592" s="142"/>
      <c r="D592" s="142"/>
    </row>
    <row r="593" spans="1:4">
      <c r="A593" s="142"/>
      <c r="B593" s="142"/>
      <c r="C593" s="142"/>
      <c r="D593" s="142"/>
    </row>
    <row r="594" spans="1:4">
      <c r="A594" s="142"/>
      <c r="B594" s="142"/>
      <c r="C594" s="142"/>
      <c r="D594" s="142"/>
    </row>
    <row r="595" spans="1:4">
      <c r="A595" s="142"/>
      <c r="B595" s="142"/>
      <c r="C595" s="142"/>
      <c r="D595" s="142"/>
    </row>
    <row r="596" spans="1:4">
      <c r="A596" s="142"/>
      <c r="B596" s="142"/>
      <c r="C596" s="142"/>
      <c r="D596" s="142"/>
    </row>
    <row r="597" spans="1:4">
      <c r="A597" s="142"/>
      <c r="B597" s="142"/>
      <c r="C597" s="142"/>
      <c r="D597" s="142"/>
    </row>
    <row r="598" spans="1:4">
      <c r="A598" s="142"/>
      <c r="B598" s="142"/>
      <c r="C598" s="142"/>
      <c r="D598" s="142"/>
    </row>
    <row r="599" spans="1:4">
      <c r="A599" s="142"/>
      <c r="B599" s="142"/>
      <c r="C599" s="142"/>
      <c r="D599" s="142"/>
    </row>
    <row r="600" spans="1:4">
      <c r="A600" s="142"/>
      <c r="B600" s="142"/>
      <c r="C600" s="142"/>
      <c r="D600" s="142"/>
    </row>
    <row r="601" spans="1:4">
      <c r="A601" s="142"/>
      <c r="B601" s="142"/>
      <c r="C601" s="142"/>
      <c r="D601" s="142"/>
    </row>
    <row r="602" spans="1:4">
      <c r="A602" s="142"/>
      <c r="B602" s="142"/>
      <c r="C602" s="142"/>
      <c r="D602" s="142"/>
    </row>
    <row r="603" spans="1:4">
      <c r="A603" s="142"/>
      <c r="B603" s="142"/>
      <c r="C603" s="142"/>
      <c r="D603" s="142"/>
    </row>
    <row r="604" spans="1:4">
      <c r="A604" s="142"/>
      <c r="B604" s="142"/>
      <c r="C604" s="142"/>
      <c r="D604" s="142"/>
    </row>
    <row r="605" spans="1:4">
      <c r="A605" s="142"/>
      <c r="B605" s="142"/>
      <c r="C605" s="142"/>
      <c r="D605" s="142"/>
    </row>
    <row r="606" spans="1:4">
      <c r="A606" s="142"/>
      <c r="B606" s="142"/>
      <c r="C606" s="142"/>
      <c r="D606" s="142"/>
    </row>
    <row r="607" spans="1:4">
      <c r="A607" s="142"/>
      <c r="B607" s="142"/>
      <c r="C607" s="142"/>
      <c r="D607" s="142"/>
    </row>
    <row r="608" spans="1:4">
      <c r="A608" s="142"/>
      <c r="B608" s="142"/>
      <c r="C608" s="142"/>
      <c r="D608" s="142"/>
    </row>
    <row r="609" spans="1:4">
      <c r="A609" s="142"/>
      <c r="B609" s="142"/>
      <c r="C609" s="142"/>
      <c r="D609" s="142"/>
    </row>
    <row r="610" spans="1:4">
      <c r="A610" s="142"/>
      <c r="B610" s="142"/>
      <c r="C610" s="142"/>
      <c r="D610" s="142"/>
    </row>
    <row r="611" spans="1:4">
      <c r="A611" s="142"/>
      <c r="B611" s="142"/>
      <c r="C611" s="142"/>
      <c r="D611" s="142"/>
    </row>
    <row r="612" spans="1:4">
      <c r="A612" s="142"/>
      <c r="B612" s="142"/>
      <c r="C612" s="142"/>
      <c r="D612" s="142"/>
    </row>
    <row r="613" spans="1:4">
      <c r="A613" s="142"/>
      <c r="B613" s="142"/>
      <c r="C613" s="142"/>
      <c r="D613" s="142"/>
    </row>
    <row r="614" spans="1:4">
      <c r="A614" s="142"/>
      <c r="B614" s="142"/>
      <c r="C614" s="142"/>
      <c r="D614" s="142"/>
    </row>
    <row r="615" spans="1:4">
      <c r="A615" s="142"/>
      <c r="B615" s="142"/>
      <c r="C615" s="142"/>
      <c r="D615" s="142"/>
    </row>
    <row r="616" spans="1:4">
      <c r="A616" s="142"/>
      <c r="B616" s="142"/>
      <c r="C616" s="142"/>
      <c r="D616" s="142"/>
    </row>
    <row r="617" spans="1:4">
      <c r="A617" s="142"/>
      <c r="B617" s="142"/>
      <c r="C617" s="142"/>
      <c r="D617" s="142"/>
    </row>
    <row r="618" spans="1:4">
      <c r="A618" s="142"/>
      <c r="B618" s="142"/>
      <c r="C618" s="142"/>
      <c r="D618" s="142"/>
    </row>
    <row r="619" spans="1:4">
      <c r="A619" s="142"/>
      <c r="B619" s="142"/>
      <c r="C619" s="142"/>
      <c r="D619" s="142"/>
    </row>
    <row r="620" spans="1:4">
      <c r="A620" s="142"/>
      <c r="B620" s="142"/>
      <c r="C620" s="142"/>
      <c r="D620" s="142"/>
    </row>
    <row r="621" spans="1:4">
      <c r="A621" s="142"/>
      <c r="B621" s="142"/>
      <c r="C621" s="142"/>
      <c r="D621" s="142"/>
    </row>
    <row r="622" spans="1:4">
      <c r="A622" s="142"/>
      <c r="B622" s="142"/>
      <c r="C622" s="142"/>
      <c r="D622" s="142"/>
    </row>
    <row r="623" spans="1:4">
      <c r="A623" s="142"/>
      <c r="B623" s="142"/>
      <c r="C623" s="142"/>
      <c r="D623" s="142"/>
    </row>
    <row r="624" spans="1:4">
      <c r="A624" s="142"/>
      <c r="B624" s="142"/>
      <c r="C624" s="142"/>
      <c r="D624" s="142"/>
    </row>
    <row r="625" spans="1:4">
      <c r="A625" s="142"/>
      <c r="B625" s="142"/>
      <c r="C625" s="142"/>
      <c r="D625" s="142"/>
    </row>
    <row r="626" spans="1:4">
      <c r="A626" s="142"/>
      <c r="B626" s="142"/>
      <c r="C626" s="142"/>
      <c r="D626" s="142"/>
    </row>
    <row r="627" spans="1:4">
      <c r="A627" s="142"/>
      <c r="B627" s="142"/>
      <c r="C627" s="142"/>
      <c r="D627" s="142"/>
    </row>
    <row r="628" spans="1:4">
      <c r="A628" s="142"/>
      <c r="B628" s="142"/>
      <c r="C628" s="142"/>
      <c r="D628" s="142"/>
    </row>
    <row r="629" spans="1:4">
      <c r="A629" s="142"/>
      <c r="B629" s="142"/>
      <c r="C629" s="142"/>
      <c r="D629" s="142"/>
    </row>
    <row r="630" spans="1:4">
      <c r="A630" s="142"/>
      <c r="B630" s="142"/>
      <c r="C630" s="142"/>
      <c r="D630" s="142"/>
    </row>
    <row r="631" spans="1:4">
      <c r="A631" s="142"/>
      <c r="B631" s="142"/>
      <c r="C631" s="142"/>
      <c r="D631" s="142"/>
    </row>
    <row r="632" spans="1:4">
      <c r="A632" s="142"/>
      <c r="B632" s="142"/>
      <c r="C632" s="142"/>
      <c r="D632" s="142"/>
    </row>
    <row r="633" spans="1:4">
      <c r="A633" s="142"/>
      <c r="B633" s="142"/>
      <c r="C633" s="142"/>
      <c r="D633" s="142"/>
    </row>
    <row r="634" spans="1:4">
      <c r="A634" s="142"/>
      <c r="B634" s="142"/>
      <c r="C634" s="142"/>
      <c r="D634" s="142"/>
    </row>
    <row r="635" spans="1:4">
      <c r="A635" s="142"/>
      <c r="B635" s="142"/>
      <c r="C635" s="142"/>
      <c r="D635" s="142"/>
    </row>
    <row r="636" spans="1:4">
      <c r="A636" s="142"/>
      <c r="B636" s="142"/>
      <c r="C636" s="142"/>
      <c r="D636" s="142"/>
    </row>
    <row r="637" spans="1:4">
      <c r="A637" s="142"/>
      <c r="B637" s="142"/>
      <c r="C637" s="142"/>
      <c r="D637" s="142"/>
    </row>
    <row r="638" spans="1:4">
      <c r="A638" s="142"/>
      <c r="B638" s="142"/>
      <c r="C638" s="142"/>
      <c r="D638" s="142"/>
    </row>
    <row r="639" spans="1:4">
      <c r="A639" s="142"/>
      <c r="B639" s="142"/>
      <c r="C639" s="142"/>
      <c r="D639" s="142"/>
    </row>
    <row r="640" spans="1:4">
      <c r="A640" s="142"/>
      <c r="B640" s="142"/>
      <c r="C640" s="142"/>
      <c r="D640" s="142"/>
    </row>
    <row r="641" spans="1:4">
      <c r="A641" s="142"/>
      <c r="B641" s="142"/>
      <c r="C641" s="142"/>
      <c r="D641" s="142"/>
    </row>
    <row r="642" spans="1:4">
      <c r="A642" s="142"/>
      <c r="B642" s="142"/>
      <c r="C642" s="142"/>
      <c r="D642" s="142"/>
    </row>
    <row r="643" spans="1:4">
      <c r="A643" s="142"/>
      <c r="B643" s="142"/>
      <c r="C643" s="142"/>
      <c r="D643" s="142"/>
    </row>
    <row r="644" spans="1:4">
      <c r="A644" s="142"/>
      <c r="B644" s="142"/>
      <c r="C644" s="142"/>
      <c r="D644" s="142"/>
    </row>
    <row r="645" spans="1:4">
      <c r="A645" s="142"/>
      <c r="B645" s="142"/>
      <c r="C645" s="142"/>
      <c r="D645" s="142"/>
    </row>
    <row r="646" spans="1:4">
      <c r="A646" s="142"/>
      <c r="B646" s="142"/>
      <c r="C646" s="142"/>
      <c r="D646" s="142"/>
    </row>
    <row r="647" spans="1:4">
      <c r="A647" s="142"/>
      <c r="B647" s="142"/>
      <c r="C647" s="142"/>
      <c r="D647" s="142"/>
    </row>
    <row r="648" spans="1:4">
      <c r="A648" s="142"/>
      <c r="B648" s="142"/>
      <c r="C648" s="142"/>
      <c r="D648" s="142"/>
    </row>
    <row r="649" spans="1:4">
      <c r="A649" s="142"/>
      <c r="B649" s="142"/>
      <c r="C649" s="142"/>
      <c r="D649" s="142"/>
    </row>
    <row r="650" spans="1:4">
      <c r="A650" s="142"/>
      <c r="B650" s="142"/>
      <c r="C650" s="142"/>
      <c r="D650" s="142"/>
    </row>
    <row r="651" spans="1:4">
      <c r="A651" s="142"/>
      <c r="B651" s="142"/>
      <c r="C651" s="142"/>
      <c r="D651" s="142"/>
    </row>
    <row r="652" spans="1:4">
      <c r="A652" s="142"/>
      <c r="B652" s="142"/>
      <c r="C652" s="142"/>
      <c r="D652" s="142"/>
    </row>
    <row r="653" spans="1:4">
      <c r="A653" s="142"/>
      <c r="B653" s="142"/>
      <c r="C653" s="142"/>
      <c r="D653" s="142"/>
    </row>
    <row r="654" spans="1:4">
      <c r="A654" s="142"/>
      <c r="B654" s="142"/>
      <c r="C654" s="142"/>
      <c r="D654" s="142"/>
    </row>
    <row r="655" spans="1:4">
      <c r="A655" s="142"/>
      <c r="B655" s="142"/>
      <c r="C655" s="142"/>
      <c r="D655" s="142"/>
    </row>
    <row r="656" spans="1:4">
      <c r="A656" s="142"/>
      <c r="B656" s="142"/>
      <c r="C656" s="142"/>
      <c r="D656" s="142"/>
    </row>
    <row r="657" spans="1:4">
      <c r="A657" s="142"/>
      <c r="B657" s="142"/>
      <c r="C657" s="142"/>
      <c r="D657" s="142"/>
    </row>
    <row r="658" spans="1:4">
      <c r="A658" s="142"/>
      <c r="B658" s="142"/>
      <c r="C658" s="142"/>
      <c r="D658" s="142"/>
    </row>
    <row r="659" spans="1:4">
      <c r="A659" s="142"/>
      <c r="B659" s="142"/>
      <c r="C659" s="142"/>
      <c r="D659" s="142"/>
    </row>
    <row r="660" spans="1:4">
      <c r="A660" s="142"/>
      <c r="B660" s="142"/>
      <c r="C660" s="142"/>
      <c r="D660" s="142"/>
    </row>
    <row r="661" spans="1:4">
      <c r="A661" s="142"/>
      <c r="B661" s="142"/>
      <c r="C661" s="142"/>
      <c r="D661" s="142"/>
    </row>
    <row r="662" spans="1:4">
      <c r="A662" s="142"/>
      <c r="B662" s="142"/>
      <c r="C662" s="142"/>
      <c r="D662" s="142"/>
    </row>
    <row r="663" spans="1:4">
      <c r="A663" s="142"/>
      <c r="B663" s="142"/>
      <c r="C663" s="142"/>
      <c r="D663" s="142"/>
    </row>
    <row r="664" spans="1:4">
      <c r="A664" s="142"/>
      <c r="B664" s="142"/>
      <c r="C664" s="142"/>
      <c r="D664" s="142"/>
    </row>
    <row r="665" spans="1:4">
      <c r="A665" s="142"/>
      <c r="B665" s="142"/>
      <c r="C665" s="142"/>
      <c r="D665" s="142"/>
    </row>
    <row r="666" spans="1:4">
      <c r="A666" s="142"/>
      <c r="B666" s="142"/>
      <c r="C666" s="142"/>
      <c r="D666" s="142"/>
    </row>
    <row r="667" spans="1:4">
      <c r="A667" s="142"/>
      <c r="B667" s="142"/>
      <c r="C667" s="142"/>
      <c r="D667" s="142"/>
    </row>
    <row r="668" spans="1:4">
      <c r="A668" s="142"/>
      <c r="B668" s="142"/>
      <c r="C668" s="142"/>
      <c r="D668" s="142"/>
    </row>
    <row r="669" spans="1:4">
      <c r="A669" s="142"/>
      <c r="B669" s="142"/>
      <c r="C669" s="142"/>
      <c r="D669" s="142"/>
    </row>
    <row r="670" spans="1:4">
      <c r="A670" s="142"/>
      <c r="B670" s="142"/>
      <c r="C670" s="142"/>
      <c r="D670" s="142"/>
    </row>
    <row r="671" spans="1:4">
      <c r="A671" s="142"/>
      <c r="B671" s="142"/>
      <c r="C671" s="142"/>
      <c r="D671" s="142"/>
    </row>
    <row r="672" spans="1:4">
      <c r="A672" s="142"/>
      <c r="B672" s="142"/>
      <c r="C672" s="142"/>
      <c r="D672" s="142"/>
    </row>
    <row r="673" spans="1:4">
      <c r="A673" s="142"/>
      <c r="B673" s="142"/>
      <c r="C673" s="142"/>
      <c r="D673" s="142"/>
    </row>
    <row r="674" spans="1:4">
      <c r="A674" s="142"/>
      <c r="B674" s="142"/>
      <c r="C674" s="142"/>
      <c r="D674" s="142"/>
    </row>
    <row r="675" spans="1:4">
      <c r="A675" s="142"/>
      <c r="B675" s="142"/>
      <c r="C675" s="142"/>
      <c r="D675" s="142"/>
    </row>
    <row r="676" spans="1:4">
      <c r="A676" s="142"/>
      <c r="B676" s="142"/>
      <c r="C676" s="142"/>
      <c r="D676" s="142"/>
    </row>
    <row r="677" spans="1:4">
      <c r="A677" s="142"/>
      <c r="B677" s="142"/>
      <c r="C677" s="142"/>
      <c r="D677" s="142"/>
    </row>
    <row r="678" spans="1:4">
      <c r="A678" s="142"/>
      <c r="B678" s="142"/>
      <c r="C678" s="142"/>
      <c r="D678" s="142"/>
    </row>
    <row r="679" spans="1:4">
      <c r="A679" s="142"/>
      <c r="B679" s="142"/>
      <c r="C679" s="142"/>
      <c r="D679" s="142"/>
    </row>
    <row r="680" spans="1:4">
      <c r="A680" s="142"/>
      <c r="B680" s="142"/>
      <c r="C680" s="142"/>
      <c r="D680" s="142"/>
    </row>
    <row r="681" spans="1:4">
      <c r="A681" s="142"/>
      <c r="B681" s="142"/>
      <c r="C681" s="142"/>
      <c r="D681" s="142"/>
    </row>
    <row r="682" spans="1:4">
      <c r="A682" s="142"/>
      <c r="B682" s="142"/>
      <c r="C682" s="142"/>
      <c r="D682" s="142"/>
    </row>
    <row r="683" spans="1:4">
      <c r="A683" s="142"/>
      <c r="B683" s="142"/>
      <c r="C683" s="142"/>
      <c r="D683" s="142"/>
    </row>
    <row r="684" spans="1:4">
      <c r="A684" s="142"/>
      <c r="B684" s="142"/>
      <c r="C684" s="142"/>
      <c r="D684" s="142"/>
    </row>
    <row r="685" spans="1:4">
      <c r="A685" s="142"/>
      <c r="B685" s="142"/>
      <c r="C685" s="142"/>
      <c r="D685" s="142"/>
    </row>
    <row r="686" spans="1:4">
      <c r="A686" s="142"/>
      <c r="B686" s="142"/>
      <c r="C686" s="142"/>
      <c r="D686" s="142"/>
    </row>
    <row r="687" spans="1:4">
      <c r="A687" s="142"/>
      <c r="B687" s="142"/>
      <c r="C687" s="142"/>
      <c r="D687" s="142"/>
    </row>
    <row r="688" spans="1:4">
      <c r="A688" s="142"/>
      <c r="B688" s="142"/>
      <c r="C688" s="142"/>
      <c r="D688" s="142"/>
    </row>
    <row r="689" spans="1:4">
      <c r="A689" s="142"/>
      <c r="B689" s="142"/>
      <c r="C689" s="142"/>
      <c r="D689" s="142"/>
    </row>
    <row r="690" spans="1:4">
      <c r="A690" s="142"/>
      <c r="B690" s="142"/>
      <c r="C690" s="142"/>
      <c r="D690" s="142"/>
    </row>
    <row r="691" spans="1:4">
      <c r="A691" s="142"/>
      <c r="B691" s="142"/>
      <c r="C691" s="142"/>
      <c r="D691" s="142"/>
    </row>
    <row r="692" spans="1:4">
      <c r="A692" s="142"/>
      <c r="B692" s="142"/>
      <c r="C692" s="142"/>
      <c r="D692" s="142"/>
    </row>
    <row r="693" spans="1:4">
      <c r="A693" s="142"/>
      <c r="B693" s="142"/>
      <c r="C693" s="142"/>
      <c r="D693" s="142"/>
    </row>
    <row r="694" spans="1:4">
      <c r="A694" s="142"/>
      <c r="B694" s="142"/>
      <c r="C694" s="142"/>
      <c r="D694" s="142"/>
    </row>
    <row r="695" spans="1:4">
      <c r="A695" s="142"/>
      <c r="B695" s="142"/>
      <c r="C695" s="142"/>
      <c r="D695" s="142"/>
    </row>
    <row r="696" spans="1:4">
      <c r="A696" s="142"/>
      <c r="B696" s="142"/>
      <c r="C696" s="142"/>
      <c r="D696" s="142"/>
    </row>
    <row r="697" spans="1:4">
      <c r="A697" s="142"/>
      <c r="B697" s="142"/>
      <c r="C697" s="142"/>
      <c r="D697" s="142"/>
    </row>
    <row r="698" spans="1:4">
      <c r="A698" s="142"/>
      <c r="B698" s="142"/>
      <c r="C698" s="142"/>
      <c r="D698" s="142"/>
    </row>
    <row r="699" spans="1:4">
      <c r="A699" s="142"/>
      <c r="B699" s="142"/>
      <c r="C699" s="142"/>
      <c r="D699" s="142"/>
    </row>
    <row r="700" spans="1:4">
      <c r="A700" s="142"/>
      <c r="B700" s="142"/>
      <c r="C700" s="142"/>
      <c r="D700" s="142"/>
    </row>
    <row r="701" spans="1:4">
      <c r="A701" s="142"/>
      <c r="B701" s="142"/>
      <c r="C701" s="142"/>
      <c r="D701" s="142"/>
    </row>
    <row r="702" spans="1:4">
      <c r="A702" s="142"/>
      <c r="B702" s="142"/>
      <c r="C702" s="142"/>
      <c r="D702" s="142"/>
    </row>
    <row r="703" spans="1:4">
      <c r="A703" s="142"/>
      <c r="B703" s="142"/>
      <c r="C703" s="142"/>
      <c r="D703" s="142"/>
    </row>
    <row r="704" spans="1:4">
      <c r="A704" s="142"/>
      <c r="B704" s="142"/>
      <c r="C704" s="142"/>
      <c r="D704" s="142"/>
    </row>
    <row r="705" spans="1:4">
      <c r="A705" s="142"/>
      <c r="B705" s="142"/>
      <c r="C705" s="142"/>
      <c r="D705" s="142"/>
    </row>
    <row r="706" spans="1:4">
      <c r="A706" s="142"/>
      <c r="B706" s="142"/>
      <c r="C706" s="142"/>
      <c r="D706" s="142"/>
    </row>
    <row r="707" spans="1:4">
      <c r="A707" s="142"/>
      <c r="B707" s="142"/>
      <c r="C707" s="142"/>
      <c r="D707" s="142"/>
    </row>
    <row r="708" spans="1:4">
      <c r="A708" s="142"/>
      <c r="B708" s="142"/>
      <c r="C708" s="142"/>
      <c r="D708" s="142"/>
    </row>
    <row r="709" spans="1:4">
      <c r="A709" s="142"/>
      <c r="B709" s="142"/>
      <c r="C709" s="142"/>
      <c r="D709" s="142"/>
    </row>
    <row r="710" spans="1:4">
      <c r="A710" s="142"/>
      <c r="B710" s="142"/>
      <c r="C710" s="142"/>
      <c r="D710" s="142"/>
    </row>
    <row r="711" spans="1:4">
      <c r="A711" s="142"/>
      <c r="B711" s="142"/>
      <c r="C711" s="142"/>
      <c r="D711" s="142"/>
    </row>
    <row r="712" spans="1:4">
      <c r="A712" s="142"/>
      <c r="B712" s="142"/>
      <c r="C712" s="142"/>
      <c r="D712" s="142"/>
    </row>
    <row r="713" spans="1:4">
      <c r="A713" s="142"/>
      <c r="B713" s="142"/>
      <c r="C713" s="142"/>
      <c r="D713" s="142"/>
    </row>
    <row r="714" spans="1:4">
      <c r="A714" s="142"/>
      <c r="B714" s="142"/>
      <c r="C714" s="142"/>
      <c r="D714" s="142"/>
    </row>
    <row r="715" spans="1:4">
      <c r="A715" s="142"/>
      <c r="B715" s="142"/>
      <c r="C715" s="142"/>
      <c r="D715" s="142"/>
    </row>
    <row r="716" spans="1:4">
      <c r="A716" s="142"/>
      <c r="B716" s="142"/>
      <c r="C716" s="142"/>
      <c r="D716" s="142"/>
    </row>
    <row r="717" spans="1:4">
      <c r="A717" s="142"/>
      <c r="B717" s="142"/>
      <c r="C717" s="142"/>
      <c r="D717" s="142"/>
    </row>
    <row r="718" spans="1:4">
      <c r="A718" s="142"/>
      <c r="B718" s="142"/>
      <c r="C718" s="142"/>
      <c r="D718" s="142"/>
    </row>
    <row r="719" spans="1:4">
      <c r="A719" s="142"/>
      <c r="B719" s="142"/>
      <c r="C719" s="142"/>
      <c r="D719" s="142"/>
    </row>
    <row r="720" spans="1:4">
      <c r="A720" s="142"/>
      <c r="B720" s="142"/>
      <c r="C720" s="142"/>
      <c r="D720" s="142"/>
    </row>
    <row r="721" spans="1:4">
      <c r="A721" s="142"/>
      <c r="B721" s="142"/>
      <c r="C721" s="142"/>
      <c r="D721" s="142"/>
    </row>
    <row r="722" spans="1:4">
      <c r="A722" s="142"/>
      <c r="B722" s="142"/>
      <c r="C722" s="142"/>
      <c r="D722" s="142"/>
    </row>
    <row r="723" spans="1:4">
      <c r="A723" s="142"/>
      <c r="B723" s="142"/>
      <c r="C723" s="142"/>
      <c r="D723" s="142"/>
    </row>
    <row r="724" spans="1:4">
      <c r="A724" s="142"/>
      <c r="B724" s="142"/>
      <c r="C724" s="142"/>
      <c r="D724" s="142"/>
    </row>
    <row r="725" spans="1:4">
      <c r="A725" s="142"/>
      <c r="B725" s="142"/>
      <c r="C725" s="142"/>
      <c r="D725" s="142"/>
    </row>
    <row r="726" spans="1:4">
      <c r="A726" s="142"/>
      <c r="B726" s="142"/>
      <c r="C726" s="142"/>
      <c r="D726" s="142"/>
    </row>
    <row r="727" spans="1:4">
      <c r="A727" s="142"/>
      <c r="B727" s="142"/>
      <c r="C727" s="142"/>
      <c r="D727" s="142"/>
    </row>
    <row r="728" spans="1:4">
      <c r="A728" s="142"/>
      <c r="B728" s="142"/>
      <c r="C728" s="142"/>
      <c r="D728" s="142"/>
    </row>
    <row r="729" spans="1:4">
      <c r="A729" s="142"/>
      <c r="B729" s="142"/>
      <c r="C729" s="142"/>
      <c r="D729" s="142"/>
    </row>
    <row r="730" spans="1:4">
      <c r="A730" s="142"/>
      <c r="B730" s="142"/>
      <c r="C730" s="142"/>
      <c r="D730" s="142"/>
    </row>
    <row r="731" spans="1:4">
      <c r="A731" s="142"/>
      <c r="B731" s="142"/>
      <c r="C731" s="142"/>
      <c r="D731" s="142"/>
    </row>
    <row r="732" spans="1:4">
      <c r="A732" s="142"/>
      <c r="B732" s="142"/>
      <c r="C732" s="142"/>
      <c r="D732" s="142"/>
    </row>
    <row r="733" spans="1:4">
      <c r="A733" s="142"/>
      <c r="B733" s="142"/>
      <c r="C733" s="142"/>
      <c r="D733" s="142"/>
    </row>
    <row r="734" spans="1:4">
      <c r="A734" s="142"/>
      <c r="B734" s="142"/>
      <c r="C734" s="142"/>
      <c r="D734" s="142"/>
    </row>
    <row r="735" spans="1:4">
      <c r="A735" s="142"/>
      <c r="B735" s="142"/>
      <c r="C735" s="142"/>
      <c r="D735" s="142"/>
    </row>
    <row r="736" spans="1:4">
      <c r="A736" s="142"/>
      <c r="B736" s="142"/>
      <c r="C736" s="142"/>
      <c r="D736" s="142"/>
    </row>
    <row r="737" spans="1:4">
      <c r="A737" s="142"/>
      <c r="B737" s="142"/>
      <c r="C737" s="142"/>
      <c r="D737" s="142"/>
    </row>
    <row r="738" spans="1:4">
      <c r="A738" s="142"/>
      <c r="B738" s="142"/>
      <c r="C738" s="142"/>
      <c r="D738" s="142"/>
    </row>
    <row r="739" spans="1:4">
      <c r="A739" s="142"/>
      <c r="B739" s="142"/>
      <c r="C739" s="142"/>
      <c r="D739" s="142"/>
    </row>
    <row r="740" spans="1:4">
      <c r="A740" s="142"/>
      <c r="B740" s="142"/>
      <c r="C740" s="142"/>
      <c r="D740" s="142"/>
    </row>
    <row r="741" spans="1:4">
      <c r="A741" s="142"/>
      <c r="B741" s="142"/>
      <c r="C741" s="142"/>
      <c r="D741" s="142"/>
    </row>
    <row r="742" spans="1:4">
      <c r="A742" s="142"/>
      <c r="B742" s="142"/>
      <c r="C742" s="142"/>
      <c r="D742" s="142"/>
    </row>
    <row r="743" spans="1:4">
      <c r="A743" s="142"/>
      <c r="B743" s="142"/>
      <c r="C743" s="142"/>
      <c r="D743" s="142"/>
    </row>
    <row r="744" spans="1:4">
      <c r="A744" s="142"/>
      <c r="B744" s="142"/>
      <c r="C744" s="142"/>
      <c r="D744" s="142"/>
    </row>
    <row r="745" spans="1:4">
      <c r="A745" s="142"/>
      <c r="B745" s="142"/>
      <c r="C745" s="142"/>
      <c r="D745" s="142"/>
    </row>
    <row r="746" spans="1:4">
      <c r="A746" s="142"/>
      <c r="B746" s="142"/>
      <c r="C746" s="142"/>
      <c r="D746" s="142"/>
    </row>
    <row r="747" spans="1:4">
      <c r="A747" s="142"/>
      <c r="B747" s="142"/>
      <c r="C747" s="142"/>
      <c r="D747" s="142"/>
    </row>
    <row r="748" spans="1:4">
      <c r="A748" s="142"/>
      <c r="B748" s="142"/>
      <c r="C748" s="142"/>
      <c r="D748" s="142"/>
    </row>
    <row r="749" spans="1:4">
      <c r="A749" s="142"/>
      <c r="B749" s="142"/>
      <c r="C749" s="142"/>
      <c r="D749" s="142"/>
    </row>
    <row r="750" spans="1:4">
      <c r="A750" s="142"/>
      <c r="B750" s="142"/>
      <c r="C750" s="142"/>
      <c r="D750" s="142"/>
    </row>
    <row r="751" spans="1:4">
      <c r="A751" s="142"/>
      <c r="B751" s="142"/>
      <c r="C751" s="142"/>
      <c r="D751" s="142"/>
    </row>
    <row r="752" spans="1:4">
      <c r="A752" s="142"/>
      <c r="B752" s="142"/>
      <c r="C752" s="142"/>
      <c r="D752" s="142"/>
    </row>
    <row r="753" spans="1:4">
      <c r="A753" s="142"/>
      <c r="B753" s="142"/>
      <c r="C753" s="142"/>
      <c r="D753" s="142"/>
    </row>
    <row r="754" spans="1:4">
      <c r="A754" s="142"/>
      <c r="B754" s="142"/>
      <c r="C754" s="142"/>
      <c r="D754" s="142"/>
    </row>
    <row r="755" spans="1:4">
      <c r="A755" s="142"/>
      <c r="B755" s="142"/>
      <c r="C755" s="142"/>
      <c r="D755" s="142"/>
    </row>
    <row r="756" spans="1:4">
      <c r="A756" s="142"/>
      <c r="B756" s="142"/>
      <c r="C756" s="142"/>
      <c r="D756" s="142"/>
    </row>
    <row r="757" spans="1:4">
      <c r="A757" s="142"/>
      <c r="B757" s="142"/>
      <c r="C757" s="142"/>
      <c r="D757" s="142"/>
    </row>
    <row r="758" spans="1:4">
      <c r="A758" s="142"/>
      <c r="B758" s="142"/>
      <c r="C758" s="142"/>
      <c r="D758" s="142"/>
    </row>
    <row r="759" spans="1:4">
      <c r="A759" s="142"/>
      <c r="B759" s="142"/>
      <c r="C759" s="142"/>
      <c r="D759" s="142"/>
    </row>
    <row r="760" spans="1:4">
      <c r="A760" s="142"/>
      <c r="B760" s="142"/>
      <c r="C760" s="142"/>
      <c r="D760" s="142"/>
    </row>
    <row r="761" spans="1:4">
      <c r="A761" s="142"/>
      <c r="B761" s="142"/>
      <c r="C761" s="142"/>
      <c r="D761" s="142"/>
    </row>
    <row r="762" spans="1:4">
      <c r="A762" s="142"/>
      <c r="B762" s="142"/>
      <c r="C762" s="142"/>
      <c r="D762" s="142"/>
    </row>
    <row r="763" spans="1:4">
      <c r="A763" s="142"/>
      <c r="B763" s="142"/>
      <c r="C763" s="142"/>
      <c r="D763" s="142"/>
    </row>
    <row r="764" spans="1:4">
      <c r="A764" s="142"/>
      <c r="B764" s="142"/>
      <c r="C764" s="142"/>
      <c r="D764" s="142"/>
    </row>
    <row r="765" spans="1:4">
      <c r="A765" s="142"/>
      <c r="B765" s="142"/>
      <c r="C765" s="142"/>
      <c r="D765" s="142"/>
    </row>
    <row r="766" spans="1:4">
      <c r="A766" s="142"/>
      <c r="B766" s="142"/>
      <c r="C766" s="142"/>
      <c r="D766" s="142"/>
    </row>
    <row r="767" spans="1:4">
      <c r="A767" s="142"/>
      <c r="B767" s="142"/>
      <c r="C767" s="142"/>
      <c r="D767" s="142"/>
    </row>
    <row r="768" spans="1:4">
      <c r="A768" s="142"/>
      <c r="B768" s="142"/>
      <c r="C768" s="142"/>
      <c r="D768" s="142"/>
    </row>
    <row r="769" spans="1:4">
      <c r="A769" s="142"/>
      <c r="B769" s="142"/>
      <c r="C769" s="142"/>
      <c r="D769" s="142"/>
    </row>
    <row r="770" spans="1:4">
      <c r="A770" s="142"/>
      <c r="B770" s="142"/>
      <c r="C770" s="142"/>
      <c r="D770" s="142"/>
    </row>
    <row r="771" spans="1:4">
      <c r="A771" s="142"/>
      <c r="B771" s="142"/>
      <c r="C771" s="142"/>
      <c r="D771" s="142"/>
    </row>
    <row r="772" spans="1:4">
      <c r="A772" s="142"/>
      <c r="B772" s="142"/>
      <c r="C772" s="142"/>
      <c r="D772" s="142"/>
    </row>
    <row r="773" spans="1:4">
      <c r="A773" s="142"/>
      <c r="B773" s="142"/>
      <c r="C773" s="142"/>
      <c r="D773" s="142"/>
    </row>
    <row r="774" spans="1:4">
      <c r="A774" s="142"/>
      <c r="B774" s="142"/>
      <c r="C774" s="142"/>
      <c r="D774" s="142"/>
    </row>
    <row r="775" spans="1:4">
      <c r="A775" s="142"/>
      <c r="B775" s="142"/>
      <c r="C775" s="142"/>
      <c r="D775" s="142"/>
    </row>
    <row r="776" spans="1:4">
      <c r="A776" s="142"/>
      <c r="B776" s="142"/>
      <c r="C776" s="142"/>
      <c r="D776" s="142"/>
    </row>
    <row r="777" spans="1:4">
      <c r="A777" s="142"/>
      <c r="B777" s="142"/>
      <c r="C777" s="142"/>
      <c r="D777" s="142"/>
    </row>
  </sheetData>
  <sheetProtection algorithmName="SHA-512" hashValue="YpgWsK5M6Bx61nUp/IAN4yzEbbvH0GhRylegHNjhZx0WHAnAadIa0+UM9vSVSXs3lwOK5gKPgIPWaUD+KTMUXA==" saltValue="h2Ev0TzFbtwDW8aJDLCn2w==" spinCount="100000" sheet="1" objects="1" scenarios="1"/>
  <dataValidations count="4">
    <dataValidation operator="lessThan" allowBlank="1" showInputMessage="1" showErrorMessage="1" sqref="D16" xr:uid="{00000000-0002-0000-0600-000000000000}"/>
    <dataValidation type="whole" operator="greaterThanOrEqual" allowBlank="1" showInputMessage="1" showErrorMessage="1" sqref="D3:D7 D11:D15" xr:uid="{929715CD-5CE7-4B2D-B8BA-D2AED1E52C83}">
      <formula1>0</formula1>
    </dataValidation>
    <dataValidation type="whole" allowBlank="1" showInputMessage="1" showErrorMessage="1" sqref="D17:D31" xr:uid="{555A8E81-3235-4F53-9DC9-6B212DDD99C3}">
      <formula1>-100000000000</formula1>
      <formula2>100000000000</formula2>
    </dataValidation>
    <dataValidation type="custom" operator="greaterThanOrEqual" allowBlank="1" showInputMessage="1" showErrorMessage="1" sqref="D9 D10 D8" xr:uid="{90C71F71-EFCC-448A-B83B-82F594CEE657}">
      <formula1>AND(ISNUMBER(D8), D8=INT(D8))</formula1>
    </dataValidation>
  </dataValidations>
  <pageMargins left="0.7" right="0.7" top="0.75" bottom="0.75" header="0.3" footer="0.3"/>
  <pageSetup paperSize="9" scale="36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B3:B30 D2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autoPageBreaks="0"/>
  </sheetPr>
  <dimension ref="A2:G15"/>
  <sheetViews>
    <sheetView topLeftCell="B1" zoomScale="82" zoomScaleNormal="100" workbookViewId="0">
      <selection activeCell="E10" sqref="E10"/>
    </sheetView>
  </sheetViews>
  <sheetFormatPr defaultColWidth="9" defaultRowHeight="13.5"/>
  <cols>
    <col min="1" max="1" width="17.3828125" style="25" bestFit="1" customWidth="1"/>
    <col min="2" max="2" width="16.4609375" style="25" customWidth="1"/>
    <col min="3" max="3" width="119.4609375" style="20" bestFit="1" customWidth="1"/>
    <col min="4" max="4" width="12.765625" style="20" customWidth="1"/>
    <col min="5" max="5" width="13.61328125" style="20" customWidth="1"/>
    <col min="6" max="6" width="55.23046875" style="20" customWidth="1"/>
    <col min="7" max="7" width="55.4609375" style="20" customWidth="1"/>
    <col min="8" max="16384" width="9" style="20"/>
  </cols>
  <sheetData>
    <row r="2" spans="1:7" ht="18" customHeight="1" thickBot="1">
      <c r="B2" s="24"/>
      <c r="C2" s="21"/>
      <c r="D2" s="21"/>
      <c r="E2" s="21"/>
      <c r="F2" s="21"/>
    </row>
    <row r="3" spans="1:7" ht="18" customHeight="1" thickBot="1">
      <c r="A3" s="76" t="s">
        <v>223</v>
      </c>
      <c r="B3" s="75" t="s">
        <v>224</v>
      </c>
      <c r="C3" s="10" t="s">
        <v>109</v>
      </c>
      <c r="D3" s="41" t="s">
        <v>124</v>
      </c>
      <c r="E3" s="41" t="s">
        <v>125</v>
      </c>
      <c r="F3" s="21"/>
    </row>
    <row r="4" spans="1:7" ht="18" customHeight="1">
      <c r="A4" s="77">
        <v>106</v>
      </c>
      <c r="B4" s="33" t="s">
        <v>124</v>
      </c>
      <c r="C4" s="18" t="s">
        <v>31</v>
      </c>
      <c r="D4" s="17" t="s">
        <v>138</v>
      </c>
      <c r="E4" s="261">
        <f>MAX(E5:E6)</f>
        <v>0</v>
      </c>
      <c r="F4" s="22"/>
      <c r="G4" s="23"/>
    </row>
    <row r="5" spans="1:7" ht="18" customHeight="1">
      <c r="A5" s="77">
        <v>106</v>
      </c>
      <c r="B5" s="33" t="s">
        <v>125</v>
      </c>
      <c r="C5" s="18" t="s">
        <v>13</v>
      </c>
      <c r="D5" s="17" t="s">
        <v>138</v>
      </c>
      <c r="E5" s="178"/>
    </row>
    <row r="6" spans="1:7" ht="18" customHeight="1" thickBot="1">
      <c r="A6" s="78">
        <v>106</v>
      </c>
      <c r="B6" s="38" t="s">
        <v>126</v>
      </c>
      <c r="C6" s="19" t="s">
        <v>14</v>
      </c>
      <c r="D6" s="40" t="s">
        <v>138</v>
      </c>
      <c r="E6" s="179"/>
    </row>
    <row r="8" spans="1:7" ht="14" thickBot="1"/>
    <row r="9" spans="1:7" ht="18" customHeight="1">
      <c r="A9" s="76" t="s">
        <v>228</v>
      </c>
      <c r="B9" s="75"/>
      <c r="C9" s="10" t="s">
        <v>110</v>
      </c>
      <c r="D9" s="5"/>
      <c r="E9" s="5"/>
    </row>
    <row r="10" spans="1:7" ht="18" customHeight="1">
      <c r="A10" s="77">
        <v>106</v>
      </c>
      <c r="B10" s="33" t="s">
        <v>127</v>
      </c>
      <c r="C10" s="18" t="s">
        <v>15</v>
      </c>
      <c r="D10" s="4" t="s">
        <v>111</v>
      </c>
      <c r="E10" s="292"/>
    </row>
    <row r="11" spans="1:7" ht="18" customHeight="1" thickBot="1">
      <c r="A11" s="78">
        <v>106</v>
      </c>
      <c r="B11" s="38" t="s">
        <v>128</v>
      </c>
      <c r="C11" s="19" t="s">
        <v>27</v>
      </c>
      <c r="D11" s="39" t="s">
        <v>138</v>
      </c>
      <c r="E11" s="262">
        <f>'CSR_05.00'!D3-'CSR_06.00'!E4</f>
        <v>0</v>
      </c>
    </row>
    <row r="13" spans="1:7" ht="14" thickBot="1"/>
    <row r="14" spans="1:7">
      <c r="A14" s="76" t="s">
        <v>223</v>
      </c>
      <c r="B14" s="75"/>
      <c r="C14" s="10" t="s">
        <v>112</v>
      </c>
      <c r="D14" s="5"/>
      <c r="E14" s="5"/>
    </row>
    <row r="15" spans="1:7" ht="14" thickBot="1">
      <c r="A15" s="78">
        <v>106</v>
      </c>
      <c r="B15" s="38" t="s">
        <v>129</v>
      </c>
      <c r="C15" s="19" t="s">
        <v>557</v>
      </c>
      <c r="D15" s="40" t="s">
        <v>113</v>
      </c>
      <c r="E15" s="180"/>
    </row>
  </sheetData>
  <sheetProtection algorithmName="SHA-512" hashValue="1B+90tbMNCeMnl2Ax3HIHw3FAckGlfYvKJgt3+DtfHOCPJwYJZbyv1fChX3+6dXpl25m+yJSmaSTO7T/yu23zA==" saltValue="ar6FyHcuKofzPsn37Q/66g==" spinCount="100000" sheet="1" objects="1" scenarios="1"/>
  <dataValidations count="4">
    <dataValidation type="list" allowBlank="1" showInputMessage="1" showErrorMessage="1" sqref="E15" xr:uid="{00000000-0002-0000-0700-000000000000}">
      <formula1>"Y, N"</formula1>
    </dataValidation>
    <dataValidation type="whole" operator="greaterThanOrEqual" allowBlank="1" showInputMessage="1" showErrorMessage="1" sqref="E4 E5:E6" xr:uid="{00000000-0002-0000-0700-000001000000}">
      <formula1>0</formula1>
    </dataValidation>
    <dataValidation type="whole" allowBlank="1" showInputMessage="1" showErrorMessage="1" sqref="E11" xr:uid="{86F119C5-5427-408E-A9AB-EACF99B5FC5B}">
      <formula1>-100000000000</formula1>
      <formula2>100000000000</formula2>
    </dataValidation>
    <dataValidation type="whole" allowBlank="1" showInputMessage="1" showErrorMessage="1" sqref="E10" xr:uid="{9C4B4E84-629F-44FA-B98B-8050EA64EF10}">
      <formula1>0</formula1>
      <formula2>10000</formula2>
    </dataValidation>
  </dataValidations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B4:B6 B10:B11 B15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autoPageBreaks="0"/>
  </sheetPr>
  <dimension ref="A1:E24"/>
  <sheetViews>
    <sheetView tabSelected="1" topLeftCell="C1" zoomScale="80" zoomScaleNormal="80" workbookViewId="0">
      <selection activeCell="E32" sqref="E32"/>
    </sheetView>
  </sheetViews>
  <sheetFormatPr defaultColWidth="9" defaultRowHeight="13.5"/>
  <cols>
    <col min="1" max="1" width="17.3828125" style="25" bestFit="1" customWidth="1"/>
    <col min="2" max="2" width="14.3828125" style="25" customWidth="1"/>
    <col min="3" max="3" width="94.23046875" style="20" customWidth="1"/>
    <col min="4" max="4" width="15.23046875" style="20" customWidth="1"/>
    <col min="5" max="5" width="15.4609375" style="25" bestFit="1" customWidth="1"/>
    <col min="6" max="16384" width="9" style="20"/>
  </cols>
  <sheetData>
    <row r="1" spans="1:5" ht="14" thickBot="1"/>
    <row r="2" spans="1:5" ht="18" customHeight="1">
      <c r="A2" s="79" t="s">
        <v>223</v>
      </c>
      <c r="B2" s="66" t="s">
        <v>224</v>
      </c>
      <c r="C2" s="6" t="s">
        <v>114</v>
      </c>
      <c r="D2" s="36" t="s">
        <v>138</v>
      </c>
      <c r="E2" s="20"/>
    </row>
    <row r="3" spans="1:5" ht="18" customHeight="1">
      <c r="A3" s="80"/>
      <c r="B3" s="81"/>
      <c r="C3" s="11"/>
      <c r="D3" s="35" t="s">
        <v>124</v>
      </c>
      <c r="E3" s="20"/>
    </row>
    <row r="4" spans="1:5" ht="20.25" customHeight="1">
      <c r="A4" s="77">
        <v>107</v>
      </c>
      <c r="B4" s="33" t="s">
        <v>124</v>
      </c>
      <c r="C4" s="71" t="s">
        <v>16</v>
      </c>
      <c r="D4" s="155"/>
      <c r="E4" s="21"/>
    </row>
    <row r="5" spans="1:5" ht="20.25" customHeight="1">
      <c r="A5" s="77">
        <v>107</v>
      </c>
      <c r="B5" s="33" t="s">
        <v>125</v>
      </c>
      <c r="C5" s="71" t="s">
        <v>28</v>
      </c>
      <c r="D5" s="162">
        <f>D6-D8</f>
        <v>0</v>
      </c>
    </row>
    <row r="6" spans="1:5" ht="20.25" customHeight="1">
      <c r="A6" s="77">
        <v>107</v>
      </c>
      <c r="B6" s="33" t="s">
        <v>126</v>
      </c>
      <c r="C6" s="72" t="s">
        <v>29</v>
      </c>
      <c r="D6" s="155"/>
    </row>
    <row r="7" spans="1:5" ht="20.25" customHeight="1">
      <c r="A7" s="77">
        <v>107</v>
      </c>
      <c r="B7" s="33" t="s">
        <v>127</v>
      </c>
      <c r="C7" s="83" t="s">
        <v>187</v>
      </c>
      <c r="D7" s="155">
        <v>0</v>
      </c>
    </row>
    <row r="8" spans="1:5" ht="20.25" customHeight="1">
      <c r="A8" s="77">
        <v>107</v>
      </c>
      <c r="B8" s="33" t="s">
        <v>128</v>
      </c>
      <c r="C8" s="72" t="s">
        <v>34</v>
      </c>
      <c r="D8" s="162">
        <f>SUM(D9:D12)</f>
        <v>0</v>
      </c>
    </row>
    <row r="9" spans="1:5" ht="20.25" customHeight="1">
      <c r="A9" s="77">
        <v>107</v>
      </c>
      <c r="B9" s="33" t="s">
        <v>129</v>
      </c>
      <c r="C9" s="73" t="s">
        <v>35</v>
      </c>
      <c r="D9" s="155">
        <v>0</v>
      </c>
    </row>
    <row r="10" spans="1:5" ht="20.25" customHeight="1">
      <c r="A10" s="77">
        <v>107</v>
      </c>
      <c r="B10" s="33" t="s">
        <v>130</v>
      </c>
      <c r="C10" s="73" t="s">
        <v>36</v>
      </c>
      <c r="D10" s="155">
        <v>0</v>
      </c>
    </row>
    <row r="11" spans="1:5" ht="20.25" customHeight="1">
      <c r="A11" s="77">
        <v>107</v>
      </c>
      <c r="B11" s="33" t="s">
        <v>131</v>
      </c>
      <c r="C11" s="73" t="s">
        <v>37</v>
      </c>
      <c r="D11" s="155">
        <v>0</v>
      </c>
      <c r="E11" s="23"/>
    </row>
    <row r="12" spans="1:5" ht="20.25" customHeight="1">
      <c r="A12" s="77">
        <v>107</v>
      </c>
      <c r="B12" s="33" t="s">
        <v>132</v>
      </c>
      <c r="C12" s="73" t="s">
        <v>38</v>
      </c>
      <c r="D12" s="155">
        <v>0</v>
      </c>
    </row>
    <row r="13" spans="1:5" ht="21" customHeight="1">
      <c r="A13" s="77">
        <v>107</v>
      </c>
      <c r="B13" s="33" t="s">
        <v>133</v>
      </c>
      <c r="C13" s="71" t="s">
        <v>25</v>
      </c>
      <c r="D13" s="155"/>
    </row>
    <row r="14" spans="1:5" ht="20.149999999999999" customHeight="1" thickBot="1">
      <c r="A14" s="77">
        <v>107</v>
      </c>
      <c r="B14" s="33" t="s">
        <v>134</v>
      </c>
      <c r="C14" s="74" t="s">
        <v>26</v>
      </c>
      <c r="D14" s="281" t="str">
        <f>IF(D5=0, "",ROUND((D13-D5)/D5,2)*100)</f>
        <v/>
      </c>
    </row>
    <row r="15" spans="1:5" ht="20.25" customHeight="1">
      <c r="B15" s="24"/>
      <c r="C15" s="26"/>
    </row>
    <row r="16" spans="1:5" ht="20.25" customHeight="1"/>
    <row r="17" spans="2:3" ht="20.25" customHeight="1">
      <c r="B17" s="82"/>
      <c r="C17" s="23"/>
    </row>
    <row r="18" spans="2:3" ht="20.25" customHeight="1"/>
    <row r="19" spans="2:3" ht="20.25" customHeight="1"/>
    <row r="20" spans="2:3" ht="20.25" customHeight="1"/>
    <row r="21" spans="2:3" ht="20.25" customHeight="1"/>
    <row r="22" spans="2:3" ht="20.25" customHeight="1"/>
    <row r="23" spans="2:3" ht="20.25" customHeight="1"/>
    <row r="24" spans="2:3" ht="20.25" customHeight="1"/>
  </sheetData>
  <sheetProtection algorithmName="SHA-512" hashValue="mA9MZuSvHRAdzFw1h+Lp/eGb4Dcd++6Qr6JTh9uo9WZjDinxdhvaHkTBpLQiCxE0nWbCLogSM+49UKyw/P0jPg==" saltValue="tbIZA29WlDAh+C5vZFHpLA==" spinCount="100000" sheet="1" objects="1" scenarios="1"/>
  <dataValidations count="3">
    <dataValidation type="whole" operator="greaterThanOrEqual" allowBlank="1" showInputMessage="1" showErrorMessage="1" sqref="D7 D6 D5 D4" xr:uid="{67D3E537-58B7-4389-A087-563A5240F3C5}">
      <formula1>0</formula1>
    </dataValidation>
    <dataValidation type="whole" allowBlank="1" showInputMessage="1" showErrorMessage="1" sqref="D11 D8 D9:D10 D12 D13" xr:uid="{09FD38CF-9223-4151-99A4-D89E1263E811}">
      <formula1>-100000000000</formula1>
      <formula2>100000000000</formula2>
    </dataValidation>
    <dataValidation type="whole" allowBlank="1" showInputMessage="1" showErrorMessage="1" sqref="D14" xr:uid="{2BAA28BB-180F-43DC-A070-3ABE4B06BF7C}">
      <formula1>0</formula1>
      <formula2>10000</formula2>
    </dataValidation>
  </dataValidations>
  <pageMargins left="0.7" right="0.7" top="0.75" bottom="0.75" header="0.3" footer="0.3"/>
  <pageSetup paperSize="9" orientation="portrait" horizontalDpi="90" verticalDpi="90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  <ignoredErrors>
    <ignoredError sqref="B4:B14 D3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Label xmlns="a3ce82b8-c96c-4ac1-b8c5-290850f2230c"/>
    <PublishingStartDate xmlns="http://schemas.microsoft.com/sharepoint/v3" xsi:nil="true"/>
    <_dlc_DocId xmlns="a3ce82b8-c96c-4ac1-b8c5-290850f2230c">HDQSS7QZJRZW-1748661155-347927</_dlc_DocId>
    <TaxCatchAll xmlns="a3ce82b8-c96c-4ac1-b8c5-290850f2230c"/>
    <_dlc_DocIdUrl xmlns="a3ce82b8-c96c-4ac1-b8c5-290850f2230c">
      <Url>https://cbiteams/sites/baim/_layouts/15/DocIdRedir.aspx?ID=HDQSS7QZJRZW-1748661155-347927</Url>
      <Description>HDQSS7QZJRZW-1748661155-347927</Description>
    </_dlc_DocIdUrl>
    <IconOverlay xmlns="http://schemas.microsoft.com/sharepoint/v4" xsi:nil="true"/>
    <PublishingExpiration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9CF5F7D5B79746957B1E3BCAB6E51C" ma:contentTypeVersion="32" ma:contentTypeDescription="Create a new document." ma:contentTypeScope="" ma:versionID="410fe18fc884c0348e6747ea0263fa9a">
  <xsd:schema xmlns:xsd="http://www.w3.org/2001/XMLSchema" xmlns:xs="http://www.w3.org/2001/XMLSchema" xmlns:p="http://schemas.microsoft.com/office/2006/metadata/properties" xmlns:ns1="http://schemas.microsoft.com/sharepoint/v3" xmlns:ns2="a3ce82b8-c96c-4ac1-b8c5-290850f2230c" xmlns:ns3="http://schemas.microsoft.com/sharepoint/v4" targetNamespace="http://schemas.microsoft.com/office/2006/metadata/properties" ma:root="true" ma:fieldsID="ce9789094128ac7e1c032b254f14e0cf" ns1:_="" ns2:_="" ns3:_="">
    <xsd:import namespace="http://schemas.microsoft.com/sharepoint/v3"/>
    <xsd:import namespace="a3ce82b8-c96c-4ac1-b8c5-290850f2230c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TaxCatchAll" minOccurs="0"/>
                <xsd:element ref="ns2:TaxCatchAllLabel" minOccurs="0"/>
                <xsd:element ref="ns2:SharedWithUsers" minOccurs="0"/>
                <xsd:element ref="ns3:IconOverlay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ce82b8-c96c-4ac1-b8c5-290850f2230c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description="" ma:list="{3dd8d54d-d45a-4b50-bf2d-c4582344a775}" ma:internalName="TaxCatchAll" ma:readOnly="false" ma:showField="CatchAllData" ma:web="a3ce82b8-c96c-4ac1-b8c5-290850f223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1" nillable="true" ma:displayName="Taxonomy Catch All Column1" ma:description="" ma:hidden="true" ma:list="{3dd8d54d-d45a-4b50-bf2d-c4582344a775}" ma:internalName="TaxCatchAllLabel" ma:readOnly="false" ma:showField="CatchAllDataLabel" ma:web="a3ce82b8-c96c-4ac1-b8c5-290850f223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2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3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sisl xmlns:xsi="http://www.w3.org/2001/XMLSchema-instance" xmlns:xsd="http://www.w3.org/2001/XMLSchema" xmlns="http://www.boldonjames.com/2008/01/sie/internal/label" sislVersion="0" policy="a586b747-2a7c-4f57-bcd1-e81df5c8c005" origin="userSelected">
  <element uid="33ed6465-8d2f-4fab-bbbc-787e2c148707" value=""/>
</sisl>
</file>

<file path=customXml/itemProps1.xml><?xml version="1.0" encoding="utf-8"?>
<ds:datastoreItem xmlns:ds="http://schemas.openxmlformats.org/officeDocument/2006/customXml" ds:itemID="{5664925D-F5EB-48D6-B118-6723B20CD208}">
  <ds:schemaRefs>
    <ds:schemaRef ds:uri="http://purl.org/dc/terms/"/>
    <ds:schemaRef ds:uri="http://schemas.openxmlformats.org/package/2006/metadata/core-properties"/>
    <ds:schemaRef ds:uri="a3ce82b8-c96c-4ac1-b8c5-290850f2230c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http://schemas.microsoft.com/sharepoint/v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09C1C7E-25C7-48B1-B98F-2A4DB3E917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3ce82b8-c96c-4ac1-b8c5-290850f2230c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BBBBE11-41E7-46E7-86C0-69B4CB7DE28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486E61B-5A93-4B87-9C2E-7A6CFEE904A1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A8DDBE5C-323E-4E42-8076-940D2BF86DA6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</vt:i4>
      </vt:variant>
    </vt:vector>
  </HeadingPairs>
  <TitlesOfParts>
    <vt:vector size="20" baseType="lpstr">
      <vt:lpstr>Cover</vt:lpstr>
      <vt:lpstr>Validations</vt:lpstr>
      <vt:lpstr>CSR_01.00</vt:lpstr>
      <vt:lpstr>CSR_02.00</vt:lpstr>
      <vt:lpstr>CSR_03.00</vt:lpstr>
      <vt:lpstr>CSR_04.00</vt:lpstr>
      <vt:lpstr>CSR_05.00</vt:lpstr>
      <vt:lpstr>CSR_06.00</vt:lpstr>
      <vt:lpstr>CSR_07.00</vt:lpstr>
      <vt:lpstr>CSR_08.00</vt:lpstr>
      <vt:lpstr>CSR_08.01</vt:lpstr>
      <vt:lpstr>CSR_08.02</vt:lpstr>
      <vt:lpstr>CSR_08.03</vt:lpstr>
      <vt:lpstr>CSR_08.04</vt:lpstr>
      <vt:lpstr>CSR_08.05</vt:lpstr>
      <vt:lpstr>CSR_09.00</vt:lpstr>
      <vt:lpstr>CSR_10.00</vt:lpstr>
      <vt:lpstr>CSR_11.00</vt:lpstr>
      <vt:lpstr>Country List</vt:lpstr>
      <vt:lpstr>Validations!Print_Area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Hillary Neale</dc:creator>
  <cp:keywords>Public</cp:keywords>
  <cp:lastModifiedBy>McGuinness, Lucia</cp:lastModifiedBy>
  <dcterms:created xsi:type="dcterms:W3CDTF">2019-11-25T11:14:51Z</dcterms:created>
  <dcterms:modified xsi:type="dcterms:W3CDTF">2026-05-08T12:07:36Z</dcterms:modified>
  <cp:category>Public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docIndexRef">
    <vt:lpwstr>883584b0-b39d-46ce-9272-4e2b73a09ca1</vt:lpwstr>
  </property>
  <property fmtid="{D5CDD505-2E9C-101B-9397-08002B2CF9AE}" pid="4" name="bjSaver">
    <vt:lpwstr>ru8jNwjtpFR9301Yk9wNWfQ/XMZb7GDg</vt:lpwstr>
  </property>
  <property fmtid="{D5CDD505-2E9C-101B-9397-08002B2CF9AE}" pid="5" name="bjClsUserRVM">
    <vt:lpwstr>[]</vt:lpwstr>
  </property>
  <property fmtid="{D5CDD505-2E9C-101B-9397-08002B2CF9AE}" pid="6" name="_AdHocReviewCycleID">
    <vt:i4>-882110240</vt:i4>
  </property>
  <property fmtid="{D5CDD505-2E9C-101B-9397-08002B2CF9AE}" pid="7" name="_EmailSubject">
    <vt:lpwstr>Important link change to CASP Website</vt:lpwstr>
  </property>
  <property fmtid="{D5CDD505-2E9C-101B-9397-08002B2CF9AE}" pid="8" name="_AuthorEmail">
    <vt:lpwstr>alex.ohanlon@centralbank.ie</vt:lpwstr>
  </property>
  <property fmtid="{D5CDD505-2E9C-101B-9397-08002B2CF9AE}" pid="9" name="_AuthorEmailDisplayName">
    <vt:lpwstr>O'Hanlon, Alex</vt:lpwstr>
  </property>
  <property fmtid="{D5CDD505-2E9C-101B-9397-08002B2CF9AE}" pid="10" name="_PreviousAdHocReviewCycleID">
    <vt:i4>-2145276360</vt:i4>
  </property>
  <property fmtid="{D5CDD505-2E9C-101B-9397-08002B2CF9AE}" pid="11" name="ContentTypeId">
    <vt:lpwstr>0x010100859CF5F7D5B79746957B1E3BCAB6E51C</vt:lpwstr>
  </property>
  <property fmtid="{D5CDD505-2E9C-101B-9397-08002B2CF9AE}" pid="12" name="_dlc_DocIdItemGuid">
    <vt:lpwstr>21c13213-8223-4e80-8a53-1bc95eac882e</vt:lpwstr>
  </property>
  <property fmtid="{D5CDD505-2E9C-101B-9397-08002B2CF9AE}" pid="13" name="_ReviewingToolsShownOnce">
    <vt:lpwstr/>
  </property>
  <property fmtid="{D5CDD505-2E9C-101B-9397-08002B2CF9AE}" pid="14" name="bjDocumentLabelXML">
    <vt:lpwstr>&lt;?xml version="1.0" encoding="us-ascii"?&gt;&lt;sisl xmlns:xsi="http://www.w3.org/2001/XMLSchema-instance" xmlns:xsd="http://www.w3.org/2001/XMLSchema" sislVersion="0" policy="a586b747-2a7c-4f57-bcd1-e81df5c8c005" origin="userSelected" xmlns="http://www.boldonj</vt:lpwstr>
  </property>
  <property fmtid="{D5CDD505-2E9C-101B-9397-08002B2CF9AE}" pid="15" name="bjDocumentLabelXML-0">
    <vt:lpwstr>ames.com/2008/01/sie/internal/label"&gt;&lt;element uid="33ed6465-8d2f-4fab-bbbc-787e2c148707" value="" /&gt;&lt;/sisl&gt;</vt:lpwstr>
  </property>
  <property fmtid="{D5CDD505-2E9C-101B-9397-08002B2CF9AE}" pid="16" name="bjDocumentSecurityLabel">
    <vt:lpwstr>Public</vt:lpwstr>
  </property>
  <property fmtid="{D5CDD505-2E9C-101B-9397-08002B2CF9AE}" pid="17" name="bjpmDocIH">
    <vt:lpwstr>82JMvPUJog/v+lXOmW4rSy7vjcMEtevk</vt:lpwstr>
  </property>
  <property fmtid="{D5CDD505-2E9C-101B-9397-08002B2CF9AE}" pid="18" name="bjLeftHeaderLabel-first">
    <vt:lpwstr>&amp;"Times New Roman,Regular"&amp;12&amp;K000000Central Bank of Ireland - PUBLIC</vt:lpwstr>
  </property>
  <property fmtid="{D5CDD505-2E9C-101B-9397-08002B2CF9AE}" pid="19" name="bjLeftHeaderLabel-even">
    <vt:lpwstr>&amp;"Times New Roman,Regular"&amp;12&amp;K000000Central Bank of Ireland - PUBLIC</vt:lpwstr>
  </property>
  <property fmtid="{D5CDD505-2E9C-101B-9397-08002B2CF9AE}" pid="20" name="bjLeftHeaderLabel">
    <vt:lpwstr>&amp;"Times New Roman,Regular"&amp;12&amp;K000000Central Bank of Ireland - PUBLIC</vt:lpwstr>
  </property>
</Properties>
</file>