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cts\PF Project\Publication Materials\Website Documents\"/>
    </mc:Choice>
  </mc:AlternateContent>
  <workbookProtection workbookAlgorithmName="SHA-512" workbookHashValue="VaTJMsOnLJDR4VUa+HAq8tcvVyI3btyL4Wb8V8QuTauMKi33ZzvT1415mPVHol6vPvqXnMEvG5+Y3JjTV5xciQ==" workbookSaltValue="aVP0Wz+mv1ZAA2PFK6NkcQ==" workbookSpinCount="100000" lockStructure="1"/>
  <bookViews>
    <workbookView xWindow="0" yWindow="0" windowWidth="28800" windowHeight="12300"/>
  </bookViews>
  <sheets>
    <sheet name="Cover" sheetId="1" r:id="rId1"/>
    <sheet name="PFE.01.02.31" sheetId="2" r:id="rId2"/>
    <sheet name="PF.50.01.28" sheetId="3" r:id="rId3"/>
    <sheet name="PF.51.01.28" sheetId="4" r:id="rId4"/>
    <sheet name="PFE.02.01.32" sheetId="5" r:id="rId5"/>
    <sheet name="Validations" sheetId="6" r:id="rId6"/>
    <sheet name="Codes" sheetId="7" state="hidden" r:id="rId7"/>
  </sheets>
  <definedNames>
    <definedName name="_xlnm._FilterDatabase" localSheetId="5" hidden="1">Validations!$A$1:$F$1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6" l="1"/>
  <c r="F24" i="6" s="1"/>
  <c r="D22" i="6"/>
  <c r="F22" i="6" s="1"/>
  <c r="D28" i="6" l="1"/>
  <c r="F28" i="6" s="1"/>
  <c r="D26" i="6"/>
  <c r="F26" i="6" s="1"/>
  <c r="D20" i="6"/>
  <c r="F20" i="6" s="1"/>
  <c r="D18" i="6"/>
  <c r="F18" i="6" s="1"/>
  <c r="D16" i="6"/>
  <c r="F16" i="6" s="1"/>
  <c r="D10" i="6"/>
  <c r="F10" i="6" s="1"/>
  <c r="D8" i="6"/>
  <c r="F8" i="6" s="1"/>
  <c r="D3" i="6"/>
  <c r="F3" i="6" s="1"/>
  <c r="D71" i="6" l="1"/>
  <c r="F71" i="6" s="1"/>
  <c r="D69" i="6"/>
  <c r="F69" i="6" s="1"/>
  <c r="D60" i="6"/>
  <c r="F60" i="6" s="1"/>
  <c r="D52" i="6"/>
  <c r="F52" i="6" s="1"/>
  <c r="D53" i="6"/>
  <c r="F53" i="6" s="1"/>
  <c r="D51" i="6"/>
  <c r="F51" i="6" s="1"/>
  <c r="D50" i="6"/>
  <c r="F50" i="6" s="1"/>
  <c r="D49" i="6"/>
  <c r="F49" i="6" s="1"/>
  <c r="D48" i="6"/>
  <c r="F48" i="6" s="1"/>
  <c r="D47" i="6"/>
  <c r="F47" i="6" s="1"/>
  <c r="D46" i="6"/>
  <c r="F46" i="6" s="1"/>
  <c r="D61" i="6"/>
  <c r="F61" i="6" s="1"/>
  <c r="D59" i="6"/>
  <c r="F59" i="6" s="1"/>
  <c r="D58" i="6"/>
  <c r="F58" i="6" s="1"/>
  <c r="D57" i="6"/>
  <c r="F57" i="6" s="1"/>
  <c r="D56" i="6"/>
  <c r="F56" i="6" s="1"/>
  <c r="D55" i="6"/>
  <c r="F55" i="6" s="1"/>
  <c r="D54" i="6"/>
  <c r="F54" i="6" s="1"/>
  <c r="D70" i="6"/>
  <c r="F70" i="6" s="1"/>
  <c r="D68" i="6"/>
  <c r="F68" i="6" s="1"/>
  <c r="D66" i="6"/>
  <c r="F66" i="6" s="1"/>
  <c r="D65" i="6"/>
  <c r="F65" i="6" s="1"/>
  <c r="D64" i="6"/>
  <c r="F64" i="6" s="1"/>
  <c r="D63" i="6"/>
  <c r="F63" i="6" s="1"/>
  <c r="D62" i="6"/>
  <c r="F62" i="6" s="1"/>
  <c r="D67" i="6"/>
  <c r="F67" i="6" s="1"/>
  <c r="D29" i="6"/>
  <c r="F29" i="6" s="1"/>
  <c r="D27" i="6"/>
  <c r="F27" i="6" s="1"/>
  <c r="D25" i="6"/>
  <c r="F25" i="6" s="1"/>
  <c r="D23" i="6"/>
  <c r="F23" i="6" s="1"/>
  <c r="D21" i="6"/>
  <c r="F21" i="6" s="1"/>
  <c r="D19" i="6"/>
  <c r="F19" i="6" s="1"/>
  <c r="D17" i="6"/>
  <c r="D15" i="6"/>
  <c r="F15" i="6" s="1"/>
  <c r="D14" i="6"/>
  <c r="F14" i="6" s="1"/>
  <c r="D13" i="6"/>
  <c r="F13" i="6" s="1"/>
  <c r="D12" i="6"/>
  <c r="F12" i="6" s="1"/>
  <c r="D11" i="6"/>
  <c r="F11" i="6" s="1"/>
  <c r="D9" i="6"/>
  <c r="F9" i="6" s="1"/>
  <c r="D7" i="6"/>
  <c r="F7" i="6" s="1"/>
  <c r="D6" i="6"/>
  <c r="F6" i="6" s="1"/>
  <c r="D5" i="6"/>
  <c r="F5" i="6" s="1"/>
  <c r="D4" i="6"/>
  <c r="F4" i="6" s="1"/>
  <c r="D2" i="6"/>
  <c r="F2" i="6" s="1"/>
  <c r="D41" i="6"/>
  <c r="F41" i="6" s="1"/>
  <c r="D40" i="6"/>
  <c r="F40" i="6" s="1"/>
  <c r="D43" i="6"/>
  <c r="F43" i="6" s="1"/>
  <c r="D42" i="6"/>
  <c r="F42" i="6" s="1"/>
  <c r="D45" i="6"/>
  <c r="F45" i="6" s="1"/>
  <c r="D44" i="6"/>
  <c r="F44" i="6" s="1"/>
  <c r="D39" i="6"/>
  <c r="F39" i="6" s="1"/>
  <c r="D32" i="6"/>
  <c r="F32" i="6" s="1"/>
  <c r="D31" i="6"/>
  <c r="F31" i="6" s="1"/>
  <c r="D30" i="6"/>
  <c r="F30" i="6" s="1"/>
  <c r="D35" i="6"/>
  <c r="F35" i="6" s="1"/>
  <c r="D34" i="6"/>
  <c r="F34" i="6" s="1"/>
  <c r="D33" i="6"/>
  <c r="F33" i="6" s="1"/>
  <c r="D38" i="6"/>
  <c r="F38" i="6" s="1"/>
  <c r="D37" i="6"/>
  <c r="F37" i="6" s="1"/>
  <c r="D36" i="6"/>
  <c r="F36" i="6" s="1"/>
  <c r="F17" i="6"/>
  <c r="E9" i="1" l="1"/>
  <c r="C9" i="1" s="1"/>
  <c r="E6" i="1"/>
  <c r="C6" i="1" s="1"/>
  <c r="E8" i="1"/>
  <c r="C8" i="1" s="1"/>
  <c r="E7" i="1"/>
  <c r="C7" i="1" s="1"/>
  <c r="F2" i="1" l="1"/>
</calcChain>
</file>

<file path=xl/sharedStrings.xml><?xml version="1.0" encoding="utf-8"?>
<sst xmlns="http://schemas.openxmlformats.org/spreadsheetml/2006/main" count="847" uniqueCount="556">
  <si>
    <t>Reduced Annual Return</t>
  </si>
  <si>
    <t>Return Status:</t>
  </si>
  <si>
    <t>Format</t>
  </si>
  <si>
    <t>Status</t>
  </si>
  <si>
    <t>Total Errors</t>
  </si>
  <si>
    <t>PFE.01.02.31</t>
  </si>
  <si>
    <t>PF.50.01.28</t>
  </si>
  <si>
    <t>PF.51.01.28</t>
  </si>
  <si>
    <t>PFE.02.01.32</t>
  </si>
  <si>
    <t>Guidelines For Using This Workbook</t>
  </si>
  <si>
    <t>C0010</t>
  </si>
  <si>
    <t>Basic Information</t>
  </si>
  <si>
    <t xml:space="preserve">Row Code </t>
  </si>
  <si>
    <t>Country of authorisation</t>
  </si>
  <si>
    <t>R0010</t>
  </si>
  <si>
    <t>Reporting submission date</t>
  </si>
  <si>
    <t>R0020</t>
  </si>
  <si>
    <t>Reporting reference date</t>
  </si>
  <si>
    <t>R0030</t>
  </si>
  <si>
    <t>Financial year end</t>
  </si>
  <si>
    <t>R0040</t>
  </si>
  <si>
    <t>Currency used for reporting</t>
  </si>
  <si>
    <t>R0050</t>
  </si>
  <si>
    <t>Initial submission or re-submission</t>
  </si>
  <si>
    <t>R0060</t>
  </si>
  <si>
    <t>Pension fund name</t>
  </si>
  <si>
    <t>R0070</t>
  </si>
  <si>
    <t>Pension fund identification code and type of code</t>
  </si>
  <si>
    <t>R0080</t>
  </si>
  <si>
    <t>Pension fund category</t>
  </si>
  <si>
    <t>R0090</t>
  </si>
  <si>
    <t>Pension fund type</t>
  </si>
  <si>
    <t>R0100</t>
  </si>
  <si>
    <t>Type of sponsor arrangement</t>
  </si>
  <si>
    <t>R0110</t>
  </si>
  <si>
    <t>Number of schemes</t>
  </si>
  <si>
    <t>R0120</t>
  </si>
  <si>
    <t>Number of sponsoring undertakings</t>
  </si>
  <si>
    <t>R0130</t>
  </si>
  <si>
    <t>Exemptions from EIOPA BoS/18 114 applied to the reporting entity</t>
  </si>
  <si>
    <t>ER0255</t>
  </si>
  <si>
    <t>Exemptions from ECB regulation (ECB/2018/2) applied to the reporting entity</t>
  </si>
  <si>
    <t>ER0256</t>
  </si>
  <si>
    <t xml:space="preserve">Currency </t>
  </si>
  <si>
    <t>Country of Authorisation</t>
  </si>
  <si>
    <t>EUR</t>
  </si>
  <si>
    <t>Initial submission</t>
  </si>
  <si>
    <t>Pension fund provides DB schemes only</t>
  </si>
  <si>
    <t>IORP providing protection in line with Art. 15(1) of IORP Directive (all activity under the Directive)</t>
  </si>
  <si>
    <t>Single-employer</t>
  </si>
  <si>
    <t>No exemptions</t>
  </si>
  <si>
    <t>AFGHANISTAN</t>
  </si>
  <si>
    <t>AED</t>
  </si>
  <si>
    <t>Re-submission</t>
  </si>
  <si>
    <t>Pension fund provides DC schemes only</t>
  </si>
  <si>
    <t>IORP part of an IORP providing protection in line with Art. 15(1) of IORP Directive</t>
  </si>
  <si>
    <t>Multi-employer</t>
  </si>
  <si>
    <t>Exemption based on Article 7(1)(C)</t>
  </si>
  <si>
    <t>ÅLAND ISLANDS</t>
  </si>
  <si>
    <t>Exemption based on Article 1.14</t>
  </si>
  <si>
    <t>AFN</t>
  </si>
  <si>
    <t>Mixed pension fund</t>
  </si>
  <si>
    <t>Non-IORP part of an IORP providing protection in line with Art. 15(1) of IORP Directive</t>
  </si>
  <si>
    <t>Exemption based on Article 7(1)(D)</t>
  </si>
  <si>
    <t>ALBANIA</t>
  </si>
  <si>
    <t>Exemption based on Article 1.15</t>
  </si>
  <si>
    <t>ALL</t>
  </si>
  <si>
    <t>IORP not providing protection in line with Art. 15(1) of IORP Directive (all activity under the Directive)</t>
  </si>
  <si>
    <t>ALGERIA</t>
  </si>
  <si>
    <t>Exemption based on Article 1.7</t>
  </si>
  <si>
    <t>AMD</t>
  </si>
  <si>
    <t>IORP part of an IORP not providing protection in line with Art. 15(1) of IORP Directive</t>
  </si>
  <si>
    <t>AMERICAN SAMOA</t>
  </si>
  <si>
    <t>ANG</t>
  </si>
  <si>
    <t>Non-IORP part of an IORP not providing protection in line with Art. 15(1) of IORP Directive</t>
  </si>
  <si>
    <t>ANDORRA</t>
  </si>
  <si>
    <t>AOA</t>
  </si>
  <si>
    <t>Occupational retirement business of insurance undertakings as referred to in Art. 4 of IORP Directive</t>
  </si>
  <si>
    <t>ANGOLA</t>
  </si>
  <si>
    <t>ARS</t>
  </si>
  <si>
    <t>Nationally regulated occupational pension fund not regulated by IORP Directive ('non-IORP')</t>
  </si>
  <si>
    <t>ANTARCTICA</t>
  </si>
  <si>
    <t>AUD</t>
  </si>
  <si>
    <t>ANTIGUA AND BARBUDA</t>
  </si>
  <si>
    <t>AWG</t>
  </si>
  <si>
    <t>ARGENTINA</t>
  </si>
  <si>
    <t>AZN</t>
  </si>
  <si>
    <t>ARMENIA</t>
  </si>
  <si>
    <t>BAM</t>
  </si>
  <si>
    <t>ARUBA</t>
  </si>
  <si>
    <t>BBD</t>
  </si>
  <si>
    <t>AUSTRALIA</t>
  </si>
  <si>
    <t>BDT</t>
  </si>
  <si>
    <t>AUSTRIA</t>
  </si>
  <si>
    <t>BGN</t>
  </si>
  <si>
    <t>AZERBAIJAN</t>
  </si>
  <si>
    <t>BHD</t>
  </si>
  <si>
    <t>BAHAMAS</t>
  </si>
  <si>
    <t>BIF</t>
  </si>
  <si>
    <t>BAHRAIN</t>
  </si>
  <si>
    <t>BMD</t>
  </si>
  <si>
    <t>BANGLADESH</t>
  </si>
  <si>
    <t>BND</t>
  </si>
  <si>
    <t>BARBADOS</t>
  </si>
  <si>
    <t>BOB</t>
  </si>
  <si>
    <t>BELARUS</t>
  </si>
  <si>
    <t>BOV</t>
  </si>
  <si>
    <t>BELGIUM</t>
  </si>
  <si>
    <t>BRL</t>
  </si>
  <si>
    <t>BELIZE</t>
  </si>
  <si>
    <t>BSD</t>
  </si>
  <si>
    <t>BENIN</t>
  </si>
  <si>
    <t>BTN</t>
  </si>
  <si>
    <t>BHUTAN</t>
  </si>
  <si>
    <t>BWP</t>
  </si>
  <si>
    <t>BOLIVIA, PLURINATIONAL STATE OF</t>
  </si>
  <si>
    <t>BYN</t>
  </si>
  <si>
    <t>BONAIRE, SINT EUSTATIUS AND SABA</t>
  </si>
  <si>
    <t>BYR</t>
  </si>
  <si>
    <t>BOSNIA AND HERZEGOVINA</t>
  </si>
  <si>
    <t>BZD</t>
  </si>
  <si>
    <t>BOTSWANA</t>
  </si>
  <si>
    <t>CAD</t>
  </si>
  <si>
    <t>BOUVET ISLAND</t>
  </si>
  <si>
    <t>CDF</t>
  </si>
  <si>
    <t>BRAZIL</t>
  </si>
  <si>
    <t>CHE</t>
  </si>
  <si>
    <t>BRUNEI DARUSSALAM</t>
  </si>
  <si>
    <t>CHF</t>
  </si>
  <si>
    <t>BULGARIA</t>
  </si>
  <si>
    <t>CHW</t>
  </si>
  <si>
    <t>BURKINA FASO</t>
  </si>
  <si>
    <t>CLF</t>
  </si>
  <si>
    <t>BURUNDI</t>
  </si>
  <si>
    <t>CLP</t>
  </si>
  <si>
    <t>CAMBODIA</t>
  </si>
  <si>
    <t>CNY</t>
  </si>
  <si>
    <t>CAMEROON</t>
  </si>
  <si>
    <t>COP</t>
  </si>
  <si>
    <t>CANADA</t>
  </si>
  <si>
    <t>COU</t>
  </si>
  <si>
    <t>CAPE VERDE</t>
  </si>
  <si>
    <t>CRC</t>
  </si>
  <si>
    <t>CENTRAL AFRICAN REPUBLIC</t>
  </si>
  <si>
    <t>CUC</t>
  </si>
  <si>
    <t>CHAD</t>
  </si>
  <si>
    <t>CUP</t>
  </si>
  <si>
    <t>CHILE</t>
  </si>
  <si>
    <t>CVE</t>
  </si>
  <si>
    <t>CHINA</t>
  </si>
  <si>
    <t>CZK</t>
  </si>
  <si>
    <t>CHRISTMAS ISLAND</t>
  </si>
  <si>
    <t>DJF</t>
  </si>
  <si>
    <t>COCOS (KEELING) ISLANDS</t>
  </si>
  <si>
    <t>DKK</t>
  </si>
  <si>
    <t>COLOMBIA</t>
  </si>
  <si>
    <t>DOP</t>
  </si>
  <si>
    <t>COMOROS</t>
  </si>
  <si>
    <t>DZD</t>
  </si>
  <si>
    <t>CONGO</t>
  </si>
  <si>
    <t>EEK</t>
  </si>
  <si>
    <t>CONGO, THE DEMOCRATIC REPUBLIC OF THE</t>
  </si>
  <si>
    <t>EGP</t>
  </si>
  <si>
    <t>COOK ISLANDS</t>
  </si>
  <si>
    <t>ERN</t>
  </si>
  <si>
    <t>COSTA RICA</t>
  </si>
  <si>
    <t>ETB</t>
  </si>
  <si>
    <t>CÔTE D'IVOIRE</t>
  </si>
  <si>
    <t>FJD</t>
  </si>
  <si>
    <t>CROATIA</t>
  </si>
  <si>
    <t>FKP</t>
  </si>
  <si>
    <t>CUBA</t>
  </si>
  <si>
    <t>GBP</t>
  </si>
  <si>
    <t>CURAÇAO</t>
  </si>
  <si>
    <t>GEL</t>
  </si>
  <si>
    <t>CYPRUS</t>
  </si>
  <si>
    <t>GHS</t>
  </si>
  <si>
    <t>CZECHIA</t>
  </si>
  <si>
    <t>GIP</t>
  </si>
  <si>
    <t>DENMARK</t>
  </si>
  <si>
    <t>GMD</t>
  </si>
  <si>
    <t>DJIBOUTI</t>
  </si>
  <si>
    <t>GNF</t>
  </si>
  <si>
    <t>DOMINICA</t>
  </si>
  <si>
    <t>GTQ</t>
  </si>
  <si>
    <t>DOMINICAN REPUBLIC</t>
  </si>
  <si>
    <t>GYD</t>
  </si>
  <si>
    <t>ECUADOR</t>
  </si>
  <si>
    <t>HKD</t>
  </si>
  <si>
    <t>EGYPT</t>
  </si>
  <si>
    <t>HNL</t>
  </si>
  <si>
    <t>EL SALVADOR</t>
  </si>
  <si>
    <t>HRK</t>
  </si>
  <si>
    <t>EQUATORIAL GUINEA</t>
  </si>
  <si>
    <t>HTG</t>
  </si>
  <si>
    <t>ERITREA</t>
  </si>
  <si>
    <t>HUF</t>
  </si>
  <si>
    <t>ESTONIA</t>
  </si>
  <si>
    <t>IDR</t>
  </si>
  <si>
    <t>ETHIOPIA</t>
  </si>
  <si>
    <t>ILS</t>
  </si>
  <si>
    <t>FAROE ISLANDS</t>
  </si>
  <si>
    <t>INR</t>
  </si>
  <si>
    <t>FIJI</t>
  </si>
  <si>
    <t>IQD</t>
  </si>
  <si>
    <t>FINLAND</t>
  </si>
  <si>
    <t>IRR</t>
  </si>
  <si>
    <t>FRANCE</t>
  </si>
  <si>
    <t>ISK</t>
  </si>
  <si>
    <t>FRENCH GUIANA</t>
  </si>
  <si>
    <t>JMD</t>
  </si>
  <si>
    <t>FRENCH POLYNESIA</t>
  </si>
  <si>
    <t>JOD</t>
  </si>
  <si>
    <t>FRENCH SOUTHERN TERRITORIES</t>
  </si>
  <si>
    <t>JPY</t>
  </si>
  <si>
    <t>GABON</t>
  </si>
  <si>
    <t>KES</t>
  </si>
  <si>
    <t>GAMBIA</t>
  </si>
  <si>
    <t>KGS</t>
  </si>
  <si>
    <t>GEORGIA</t>
  </si>
  <si>
    <t>KHR</t>
  </si>
  <si>
    <t>GERMANY</t>
  </si>
  <si>
    <t>KMF</t>
  </si>
  <si>
    <t>GHANA</t>
  </si>
  <si>
    <t>KPW</t>
  </si>
  <si>
    <t>GREECE</t>
  </si>
  <si>
    <t>KRW</t>
  </si>
  <si>
    <t>GREENLAND</t>
  </si>
  <si>
    <t>KWD</t>
  </si>
  <si>
    <t>GRENADA</t>
  </si>
  <si>
    <t>KYD</t>
  </si>
  <si>
    <t>GUADELOUPE</t>
  </si>
  <si>
    <t>KZT</t>
  </si>
  <si>
    <t>GUAM</t>
  </si>
  <si>
    <t>LAK</t>
  </si>
  <si>
    <t>GUATEMALA</t>
  </si>
  <si>
    <t>LBP</t>
  </si>
  <si>
    <t>GUERNSEY</t>
  </si>
  <si>
    <t>LKR</t>
  </si>
  <si>
    <t>GUINEA</t>
  </si>
  <si>
    <t>LRD</t>
  </si>
  <si>
    <t>GUINEA-BISSAU</t>
  </si>
  <si>
    <t>LSL</t>
  </si>
  <si>
    <t>GUYANA</t>
  </si>
  <si>
    <t>LTL</t>
  </si>
  <si>
    <t>HAITI</t>
  </si>
  <si>
    <t>LVL</t>
  </si>
  <si>
    <t>HEARD ISLAND AND MCDONALD ISLANDS</t>
  </si>
  <si>
    <t>LYD</t>
  </si>
  <si>
    <t>HOLY SEE (VATICAN CITY STATE)</t>
  </si>
  <si>
    <t>MAD</t>
  </si>
  <si>
    <t>HONDURAS</t>
  </si>
  <si>
    <t>MDL</t>
  </si>
  <si>
    <t>HONG KONG</t>
  </si>
  <si>
    <t>MGA</t>
  </si>
  <si>
    <t>HUNGARY</t>
  </si>
  <si>
    <t>MKD</t>
  </si>
  <si>
    <t>ICELAND</t>
  </si>
  <si>
    <t>MMK</t>
  </si>
  <si>
    <t>INDIA</t>
  </si>
  <si>
    <t>MNT</t>
  </si>
  <si>
    <t>INDONESIA</t>
  </si>
  <si>
    <t>MOP</t>
  </si>
  <si>
    <t>IRAN, ISLAMIC REPUBLIC OF</t>
  </si>
  <si>
    <t>MRO</t>
  </si>
  <si>
    <t>IRAQ</t>
  </si>
  <si>
    <t>MRU</t>
  </si>
  <si>
    <t>IRELAND</t>
  </si>
  <si>
    <t>MUR</t>
  </si>
  <si>
    <t>ISLE OF MAN</t>
  </si>
  <si>
    <t>MVR</t>
  </si>
  <si>
    <t>ISRAEL</t>
  </si>
  <si>
    <t>MWK</t>
  </si>
  <si>
    <t>ITALY</t>
  </si>
  <si>
    <t>MXN</t>
  </si>
  <si>
    <t>JAMAICA</t>
  </si>
  <si>
    <t>MXV</t>
  </si>
  <si>
    <t>JAPAN</t>
  </si>
  <si>
    <t>MYR</t>
  </si>
  <si>
    <t>JERSEY</t>
  </si>
  <si>
    <t>MZN</t>
  </si>
  <si>
    <t>JORDAN</t>
  </si>
  <si>
    <t>NAD</t>
  </si>
  <si>
    <t>KAZAKHSTAN</t>
  </si>
  <si>
    <t>NGN</t>
  </si>
  <si>
    <t>KENYA</t>
  </si>
  <si>
    <t>NIO</t>
  </si>
  <si>
    <t>KIRIBATI</t>
  </si>
  <si>
    <t>NOK</t>
  </si>
  <si>
    <t>KOREA, DEMOCRATIC PEOPLE'S REPUBLIC OF</t>
  </si>
  <si>
    <t>NPR</t>
  </si>
  <si>
    <t>KOREA, REPUBLIC OF</t>
  </si>
  <si>
    <t>NZD</t>
  </si>
  <si>
    <t>KOSOVO</t>
  </si>
  <si>
    <t>OMR</t>
  </si>
  <si>
    <t>KUWAIT</t>
  </si>
  <si>
    <t>PAB</t>
  </si>
  <si>
    <t>KYRGYZSTAN</t>
  </si>
  <si>
    <t>PEN</t>
  </si>
  <si>
    <t>LAO PEOPLE'S DEMOCRATIC REPUBLIC</t>
  </si>
  <si>
    <t>PGK</t>
  </si>
  <si>
    <t>LATVIA</t>
  </si>
  <si>
    <t>PHP</t>
  </si>
  <si>
    <t>LEBANON</t>
  </si>
  <si>
    <t>PKR</t>
  </si>
  <si>
    <t>LESOTHO</t>
  </si>
  <si>
    <t>PLN</t>
  </si>
  <si>
    <t>LIBERIA</t>
  </si>
  <si>
    <t>PYG</t>
  </si>
  <si>
    <t>LIBYA</t>
  </si>
  <si>
    <t>QAR</t>
  </si>
  <si>
    <t>LIECHTENSTEIN</t>
  </si>
  <si>
    <t>RON</t>
  </si>
  <si>
    <t>LITHUANIA</t>
  </si>
  <si>
    <t>RSD</t>
  </si>
  <si>
    <t>LUXEMBOURG</t>
  </si>
  <si>
    <t>RUB</t>
  </si>
  <si>
    <t>MACAO</t>
  </si>
  <si>
    <t>RWF</t>
  </si>
  <si>
    <t>MACEDONIA, THE FORMER YUGOSLAV REPUBLIC OF</t>
  </si>
  <si>
    <t>SAR</t>
  </si>
  <si>
    <t>MADAGASCAR</t>
  </si>
  <si>
    <t>SBD</t>
  </si>
  <si>
    <t>MALAWI</t>
  </si>
  <si>
    <t>SCR</t>
  </si>
  <si>
    <t>MALAYSIA</t>
  </si>
  <si>
    <t>SDG</t>
  </si>
  <si>
    <t>MALDIVES</t>
  </si>
  <si>
    <t>SEK</t>
  </si>
  <si>
    <t>MALI</t>
  </si>
  <si>
    <t>SGD</t>
  </si>
  <si>
    <t>MALTA</t>
  </si>
  <si>
    <t>SHP</t>
  </si>
  <si>
    <t>MARSHALL ISLANDS</t>
  </si>
  <si>
    <t>SLL</t>
  </si>
  <si>
    <t>MARTINIQUE</t>
  </si>
  <si>
    <t>SOS</t>
  </si>
  <si>
    <t>MAURITANIA</t>
  </si>
  <si>
    <t>SRD</t>
  </si>
  <si>
    <t>MAURITIUS</t>
  </si>
  <si>
    <t>SSP</t>
  </si>
  <si>
    <t>MAYOTTE</t>
  </si>
  <si>
    <t>STD</t>
  </si>
  <si>
    <t>MEXICO</t>
  </si>
  <si>
    <t>STN</t>
  </si>
  <si>
    <t>MICRONESIA, FEDERATED STATES OF</t>
  </si>
  <si>
    <t>SVC</t>
  </si>
  <si>
    <t>MOLDOVA, REPUBLIC OF</t>
  </si>
  <si>
    <t>SYP</t>
  </si>
  <si>
    <t>MONACO</t>
  </si>
  <si>
    <t>SZL</t>
  </si>
  <si>
    <t>MONGOLIA</t>
  </si>
  <si>
    <t>THB</t>
  </si>
  <si>
    <t>MONTENEGRO</t>
  </si>
  <si>
    <t>TJS</t>
  </si>
  <si>
    <t>MOROCCO</t>
  </si>
  <si>
    <t>TMT</t>
  </si>
  <si>
    <t>MOZAMBIQUE</t>
  </si>
  <si>
    <t>TND</t>
  </si>
  <si>
    <t>MYANMAR</t>
  </si>
  <si>
    <t>TOP</t>
  </si>
  <si>
    <t>NAMIBIA</t>
  </si>
  <si>
    <t>TRY</t>
  </si>
  <si>
    <t>NAURU</t>
  </si>
  <si>
    <t>TTD</t>
  </si>
  <si>
    <t>NEPAL</t>
  </si>
  <si>
    <t>TWD</t>
  </si>
  <si>
    <t>NETHERLANDS</t>
  </si>
  <si>
    <t>TZS</t>
  </si>
  <si>
    <t>NEW CALEDONIA</t>
  </si>
  <si>
    <t>UAH</t>
  </si>
  <si>
    <t>NEW ZEALAND</t>
  </si>
  <si>
    <t>UGX</t>
  </si>
  <si>
    <t>NICARAGUA</t>
  </si>
  <si>
    <t>USD</t>
  </si>
  <si>
    <t>NIGER</t>
  </si>
  <si>
    <t>USN</t>
  </si>
  <si>
    <t>NIGERIA</t>
  </si>
  <si>
    <t>USS</t>
  </si>
  <si>
    <t>NIUE</t>
  </si>
  <si>
    <t>UYI</t>
  </si>
  <si>
    <t>NORFOLK ISLAND</t>
  </si>
  <si>
    <t>UYU</t>
  </si>
  <si>
    <t>NORTHERN MARIANA ISLANDS</t>
  </si>
  <si>
    <t>UZS</t>
  </si>
  <si>
    <t>NORWAY</t>
  </si>
  <si>
    <t>VEF</t>
  </si>
  <si>
    <t>OMAN</t>
  </si>
  <si>
    <t>VND</t>
  </si>
  <si>
    <t>PAKISTAN</t>
  </si>
  <si>
    <t>VUV</t>
  </si>
  <si>
    <t>PALAU</t>
  </si>
  <si>
    <t>WST</t>
  </si>
  <si>
    <t>PALESTINIAN TERRITORY, OCCUPIED</t>
  </si>
  <si>
    <t>XAF</t>
  </si>
  <si>
    <t>PANAMA</t>
  </si>
  <si>
    <t>XAG</t>
  </si>
  <si>
    <t>PAPUA NEW GUINEA</t>
  </si>
  <si>
    <t>XAU</t>
  </si>
  <si>
    <t>PARAGUAY</t>
  </si>
  <si>
    <t>XBA</t>
  </si>
  <si>
    <t>PERU</t>
  </si>
  <si>
    <t>XBB</t>
  </si>
  <si>
    <t>PHILIPPINES</t>
  </si>
  <si>
    <t>XBC</t>
  </si>
  <si>
    <t>POLAND</t>
  </si>
  <si>
    <t>XBD</t>
  </si>
  <si>
    <t>PORTUGAL</t>
  </si>
  <si>
    <t>XCD</t>
  </si>
  <si>
    <t>PUERTO RICO</t>
  </si>
  <si>
    <t>XDR</t>
  </si>
  <si>
    <t>QATAR</t>
  </si>
  <si>
    <t>XFU</t>
  </si>
  <si>
    <t>RÉUNION</t>
  </si>
  <si>
    <t>XOF</t>
  </si>
  <si>
    <t>ROMANIA</t>
  </si>
  <si>
    <t>XPD</t>
  </si>
  <si>
    <t>RUSSIAN FEDERATION</t>
  </si>
  <si>
    <t>XPF</t>
  </si>
  <si>
    <t>RWANDA</t>
  </si>
  <si>
    <t>XPT</t>
  </si>
  <si>
    <t>SAINT BARTHÉLEMY</t>
  </si>
  <si>
    <t>XSU</t>
  </si>
  <si>
    <t>SAINT KITTS AND NEVIS</t>
  </si>
  <si>
    <t>XTS</t>
  </si>
  <si>
    <t>SAINT LUCIA</t>
  </si>
  <si>
    <t>XUA</t>
  </si>
  <si>
    <t>SAINT MARTIN (FRENCH PART)</t>
  </si>
  <si>
    <t>YER</t>
  </si>
  <si>
    <t>SAINT PIERRE AND MIQUELON</t>
  </si>
  <si>
    <t>ZAR</t>
  </si>
  <si>
    <t>SAINT VINCENT AND THE GRENADINES</t>
  </si>
  <si>
    <t>ZMK</t>
  </si>
  <si>
    <t>SAMOA</t>
  </si>
  <si>
    <t>ZMW</t>
  </si>
  <si>
    <t>SAN MARINO</t>
  </si>
  <si>
    <t>ZWL</t>
  </si>
  <si>
    <t>SAO TOME AND PRINCIPE</t>
  </si>
  <si>
    <t>SAUDI ARABIA</t>
  </si>
  <si>
    <t>SENEGAL</t>
  </si>
  <si>
    <t>SERBIA</t>
  </si>
  <si>
    <t>SEYCHELLES</t>
  </si>
  <si>
    <t>SIERRA LEONE</t>
  </si>
  <si>
    <t>SINGAPORE</t>
  </si>
  <si>
    <t>SINT MAARTEN (DUTCH PART)</t>
  </si>
  <si>
    <t>SLOVAKIA</t>
  </si>
  <si>
    <t>SLOVENIA</t>
  </si>
  <si>
    <t>SOLOMON ISLANDS</t>
  </si>
  <si>
    <t>SOMALIA</t>
  </si>
  <si>
    <t>SOUTH AFRICA</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</si>
  <si>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</si>
  <si>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</si>
  <si>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</si>
  <si>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</si>
  <si>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</si>
  <si>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</si>
  <si>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</si>
  <si>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</si>
  <si>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</si>
  <si>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</si>
  <si>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</si>
  <si>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</si>
  <si>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</si>
  <si>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</si>
  <si>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</si>
  <si>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</si>
  <si>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</si>
  <si>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</si>
  <si>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</si>
  <si>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</si>
  <si>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</si>
  <si>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TUVALU</t>
  </si>
  <si>
    <t>UGANDA</t>
  </si>
  <si>
    <t>UKRAINE</t>
  </si>
  <si>
    <t>UNITED ARAB EMIRATES</t>
  </si>
  <si>
    <t>UNITED KINGDOM</t>
  </si>
  <si>
    <t>ANGUILLA</t>
  </si>
  <si>
    <t>BERMUDA</t>
  </si>
  <si>
    <t>BRITISH INDIAN OCEAN TERRITORY</t>
  </si>
  <si>
    <t>VIRGIN ISLANDS, BRITISH</t>
  </si>
  <si>
    <t>CAYMAN ISLANDS</t>
  </si>
  <si>
    <t>FALKLAND ISLANDS (MALVINAS)</t>
  </si>
  <si>
    <t>UNITED KINGDOM (GIBRALTAR)</t>
  </si>
  <si>
    <t>MONTSERRAT</t>
  </si>
  <si>
    <t>PITCAIRN</t>
  </si>
  <si>
    <t>SAINT HELENA, ASCENSION AND TRISTAN DA CUNHA</t>
  </si>
  <si>
    <t>SOUTH GEORGIA AND THE SOUTH SANDWICH ISLANDS</t>
  </si>
  <si>
    <t>TURKS AND CAICOS ISLANDS</t>
  </si>
  <si>
    <t>UNITED STATES</t>
  </si>
  <si>
    <t>UNITED STATES MINOR OUTLYING ISLANDS</t>
  </si>
  <si>
    <t>URUGUAY</t>
  </si>
  <si>
    <t>UZBEKISTAN</t>
  </si>
  <si>
    <t>VANUATU</t>
  </si>
  <si>
    <t>VENEZUELA, BOLIVARIAN REPUBLIC OF</t>
  </si>
  <si>
    <t>VIET NAM</t>
  </si>
  <si>
    <t>VIRGIN ISLANDS, U.S.</t>
  </si>
  <si>
    <t>WALLIS AND FUTUNA</t>
  </si>
  <si>
    <t>WESTERN SAHARA</t>
  </si>
  <si>
    <t>YEMEN</t>
  </si>
  <si>
    <t>ZAMBIA</t>
  </si>
  <si>
    <t>ZIMBABWE</t>
  </si>
  <si>
    <t>SOUTH SUDAN</t>
  </si>
  <si>
    <t>C0020</t>
  </si>
  <si>
    <t>C0040</t>
  </si>
  <si>
    <t>Member data</t>
  </si>
  <si>
    <t>DB</t>
  </si>
  <si>
    <t>DC</t>
  </si>
  <si>
    <t>Total</t>
  </si>
  <si>
    <t>Active members</t>
  </si>
  <si>
    <t>Deferred members</t>
  </si>
  <si>
    <t>Beneficiaries</t>
  </si>
  <si>
    <t>Contributions and benefits paid</t>
  </si>
  <si>
    <t xml:space="preserve">Contributions </t>
  </si>
  <si>
    <t>Total gross contributions receivable</t>
  </si>
  <si>
    <t>Benefit Payments</t>
  </si>
  <si>
    <t>Total gross benefits payable</t>
  </si>
  <si>
    <t>Balance sheet</t>
  </si>
  <si>
    <t>Assets</t>
  </si>
  <si>
    <t>Property (other than for own use)</t>
  </si>
  <si>
    <t>Equities</t>
  </si>
  <si>
    <t>Bonds</t>
  </si>
  <si>
    <t>Investment funds/shares</t>
  </si>
  <si>
    <t>Other assets (other than investments, not elsewhere shown)</t>
  </si>
  <si>
    <t>R0380</t>
  </si>
  <si>
    <t>Of which: Other accounts receivable/payable</t>
  </si>
  <si>
    <t>ER0381</t>
  </si>
  <si>
    <t>Total assets</t>
  </si>
  <si>
    <t>R0270</t>
  </si>
  <si>
    <t>Liabilities</t>
  </si>
  <si>
    <t>Total liabilities</t>
  </si>
  <si>
    <t>R0320</t>
  </si>
  <si>
    <t>Template</t>
  </si>
  <si>
    <t>Row Code</t>
  </si>
  <si>
    <t>Column Code</t>
  </si>
  <si>
    <t xml:space="preserve">Validation Passed </t>
  </si>
  <si>
    <t xml:space="preserve">Rule </t>
  </si>
  <si>
    <t>The sum of the values reported for DB (C0010) and DC (C0020) should be equal to the value reported in the column "Total" (C0040).</t>
  </si>
  <si>
    <t>If pension fund type is DB scheme only, this cell must be blank.</t>
  </si>
  <si>
    <t>If pension fund type is DC scheme only, this cell must be blank.</t>
  </si>
  <si>
    <t>This template must be populated.</t>
  </si>
  <si>
    <t>The item must be reported.</t>
  </si>
  <si>
    <t>The date must be reported and must be of the format "yyyy-mm-dd".</t>
  </si>
  <si>
    <t>The value entered must start with "SC/PB". This is case sensitive.</t>
  </si>
  <si>
    <t>The PB number must be in format "PB999999" where 999999 is numeric.</t>
  </si>
  <si>
    <t>The item "Other assets (Other than investments)" is greater than or equal to "other accounts receivable/payable".</t>
  </si>
  <si>
    <t>The total assets value should be equal to the sum of all asset categories (R0020, R0030, R0060, R0120, and R0380).</t>
  </si>
  <si>
    <t xml:space="preserve">Country of Authorisation must be the ISO 3166 code of the country where authorisation was granted (home country). Acceptable values can be selected from the dropdown list. </t>
  </si>
  <si>
    <t xml:space="preserve">Currency must be in format for the ISO 4217 alphabetic code. Acceptable values can be selected from the dropdown list. </t>
  </si>
  <si>
    <t xml:space="preserve">Return must be either Initial submission or Re-submission.  Acceptable values can be selected from the dropdown list. </t>
  </si>
  <si>
    <t xml:space="preserve">The Pension Fund Category must match an option from the closed list. Acceptable values can be selected from the dropdown list. </t>
  </si>
  <si>
    <t xml:space="preserve">The Pension Fund Type must match an option from the closed list. Acceptable values can be selected from the dropdown list. </t>
  </si>
  <si>
    <t xml:space="preserve">Type of sponsor arrangement must match an option from the closed list. Acceptable values can be selected from the dropdown list. </t>
  </si>
  <si>
    <t xml:space="preserve">Exemptions from EIOPA BoS/18 114 applied to the reporting entity must match an option from the closed list. Acceptable values can be selected from the dropdown list. </t>
  </si>
  <si>
    <t xml:space="preserve">Exemptions from ECB regulation (ECB/2018/2) applied to the reporting entity must match an option from the closed list. Acceptable values can be selected from the dropdown list. </t>
  </si>
  <si>
    <r>
      <t xml:space="preserve">
Templates PFE.01.02.31, PF.50.01.28, PF.51.01.28 and PFE.02.01.32 must be completed for the return to be valid. As a result, a blank template is initially marked as </t>
    </r>
    <r>
      <rPr>
        <i/>
        <sz val="11"/>
        <rFont val="Lato"/>
        <family val="2"/>
      </rPr>
      <t>Invalid</t>
    </r>
    <r>
      <rPr>
        <sz val="11"/>
        <rFont val="Lato"/>
        <family val="2"/>
      </rPr>
      <t xml:space="preserve"> above.
The list of validations that are carried out on the data can be found in the Validations sheet. All validations must be satisfied for the return to be accepted by the Central Bank's ONR system. A file is only valid when the return status on the cover sheet in cell F2, above, states</t>
    </r>
    <r>
      <rPr>
        <i/>
        <sz val="11"/>
        <rFont val="Lato"/>
        <family val="2"/>
      </rPr>
      <t xml:space="preserve"> Valid</t>
    </r>
    <r>
      <rPr>
        <sz val="11"/>
        <rFont val="Lato"/>
        <family val="2"/>
      </rPr>
      <t xml:space="preserve">. If the file is not valid, please review the </t>
    </r>
    <r>
      <rPr>
        <i/>
        <sz val="11"/>
        <rFont val="Lato"/>
        <family val="2"/>
      </rPr>
      <t>False</t>
    </r>
    <r>
      <rPr>
        <sz val="11"/>
        <rFont val="Lato"/>
        <family val="2"/>
      </rPr>
      <t xml:space="preserve"> values in Column D of the Validations sheet. 
Guidance on the completion of the templates can be found on the Central Bank of Ireland website, located below:
https://www.centralbank.ie/statistics/statistical-reporting-requirements/pension-funds </t>
    </r>
  </si>
  <si>
    <t>Value must be a whole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</si>
</sst>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6" x14ac:knownFonts="1">
    <font>
      <sz val="11"/>
      <color theme="1"/>
      <name val="Calibri"/>
      <family val="2"/>
      <scheme val="minor"/>
    </font>
    <font>
      <sz val="11"/>
      <color theme="1"/>
      <name val="Calibri"/>
      <family val="2"/>
      <scheme val="minor"/>
    </font>
    <font>
      <b/>
      <sz val="16"/>
      <name val="Lato"/>
      <family val="2"/>
    </font>
    <font>
      <sz val="11"/>
      <name val="Lato"/>
      <family val="2"/>
    </font>
    <font>
      <b/>
      <sz val="12"/>
      <name val="Lato"/>
      <family val="2"/>
    </font>
    <font>
      <b/>
      <sz val="11"/>
      <name val="Lato"/>
      <family val="2"/>
    </font>
    <font>
      <sz val="9"/>
      <color rgb="FFFF0000"/>
      <name val="Lato"/>
      <family val="2"/>
    </font>
    <font>
      <sz val="9"/>
      <name val="Lato"/>
      <family val="2"/>
    </font>
    <font>
      <b/>
      <sz val="10"/>
      <name val="Lato"/>
      <family val="2"/>
    </font>
    <font>
      <sz val="10"/>
      <name val="Lato"/>
      <family val="2"/>
    </font>
    <font>
      <u/>
      <sz val="10"/>
      <color theme="10"/>
      <name val="Arial"/>
      <family val="2"/>
    </font>
    <font>
      <u/>
      <sz val="10"/>
      <color theme="10"/>
      <name val="Lato"/>
      <family val="2"/>
    </font>
    <font>
      <b/>
      <u/>
      <sz val="14"/>
      <name val="Lato"/>
      <family val="2"/>
    </font>
    <font>
      <i/>
      <sz val="11"/>
      <name val="Lato"/>
      <family val="2"/>
    </font>
    <font>
      <b/>
      <sz val="11"/>
      <color theme="1"/>
      <name val="Lato"/>
      <family val="2"/>
    </font>
    <font>
      <sz val="11"/>
      <color theme="1"/>
      <name val="Lato"/>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0" fillId="0" borderId="0" applyNumberFormat="0" applyFill="0" applyBorder="0" applyAlignment="0" applyProtection="0"/>
    <xf numFmtId="0" fontId="1" fillId="5" borderId="0" applyNumberFormat="0" applyFont="0" applyFill="0" applyBorder="0" applyAlignment="0" applyProtection="0"/>
    <xf numFmtId="0" fontId="1" fillId="0" borderId="0" applyNumberFormat="0" applyFont="0" applyFill="0" applyBorder="0" applyAlignment="0" applyProtection="0"/>
  </cellStyleXfs>
  <cellXfs count="66">
    <xf numFmtId="0" fontId="0" fillId="0" borderId="0" xfId="0"/>
    <xf numFmtId="0" fontId="2" fillId="2" borderId="0" xfId="0" applyFont="1" applyFill="1" applyAlignment="1">
      <alignment horizontal="left"/>
    </xf>
    <xf numFmtId="0" fontId="3" fillId="2" borderId="0" xfId="0" applyFont="1" applyFill="1" applyAlignment="1">
      <alignment wrapText="1"/>
    </xf>
    <xf numFmtId="0" fontId="3" fillId="2" borderId="0" xfId="0" applyFont="1" applyFill="1"/>
    <xf numFmtId="0" fontId="4" fillId="2" borderId="0" xfId="0" applyFont="1" applyFill="1"/>
    <xf numFmtId="0" fontId="5" fillId="2" borderId="0" xfId="0" applyFont="1" applyFill="1" applyAlignment="1">
      <alignment horizontal="centerContinuous"/>
    </xf>
    <xf numFmtId="0" fontId="3" fillId="0" borderId="1" xfId="0" applyFont="1" applyBorder="1"/>
    <xf numFmtId="0" fontId="3" fillId="2" borderId="3" xfId="0" applyFont="1" applyFill="1" applyBorder="1"/>
    <xf numFmtId="0" fontId="3" fillId="2" borderId="4" xfId="0" applyFont="1" applyFill="1" applyBorder="1" applyAlignment="1">
      <alignment wrapText="1"/>
    </xf>
    <xf numFmtId="0" fontId="5" fillId="2" borderId="4" xfId="0" applyFont="1" applyFill="1" applyBorder="1" applyAlignment="1">
      <alignment horizontal="centerContinuous"/>
    </xf>
    <xf numFmtId="0" fontId="3" fillId="2" borderId="4" xfId="0" applyFont="1" applyFill="1" applyBorder="1"/>
    <xf numFmtId="0" fontId="3" fillId="2" borderId="5" xfId="0" applyFont="1" applyFill="1" applyBorder="1"/>
    <xf numFmtId="0" fontId="3" fillId="2" borderId="6" xfId="0" applyFont="1" applyFill="1" applyBorder="1"/>
    <xf numFmtId="0" fontId="8" fillId="2" borderId="0" xfId="0" applyFont="1" applyFill="1" applyAlignment="1">
      <alignment wrapText="1"/>
    </xf>
    <xf numFmtId="0" fontId="8" fillId="2" borderId="0" xfId="0" applyFont="1" applyFill="1" applyAlignment="1">
      <alignment horizontal="center"/>
    </xf>
    <xf numFmtId="0" fontId="9" fillId="2" borderId="0" xfId="0" applyFont="1" applyFill="1"/>
    <xf numFmtId="0" fontId="3" fillId="2" borderId="7" xfId="0" applyFont="1" applyFill="1" applyBorder="1"/>
    <xf numFmtId="0" fontId="9" fillId="2" borderId="0" xfId="0" applyFont="1" applyFill="1" applyAlignment="1">
      <alignment vertical="center" wrapText="1"/>
    </xf>
    <xf numFmtId="0" fontId="9" fillId="2" borderId="0" xfId="0" applyFont="1" applyFill="1" applyAlignment="1">
      <alignment horizontal="center"/>
    </xf>
    <xf numFmtId="1" fontId="9" fillId="2" borderId="0" xfId="0" applyNumberFormat="1" applyFont="1" applyFill="1" applyAlignment="1">
      <alignment horizontal="center"/>
    </xf>
    <xf numFmtId="0" fontId="11" fillId="2" borderId="0" xfId="1" applyFont="1" applyFill="1" applyAlignment="1">
      <alignment horizontal="center"/>
    </xf>
    <xf numFmtId="0" fontId="3" fillId="2" borderId="8" xfId="0" applyFont="1" applyFill="1" applyBorder="1"/>
    <xf numFmtId="0" fontId="3" fillId="2" borderId="2" xfId="0" applyFont="1" applyFill="1" applyBorder="1" applyAlignment="1">
      <alignment wrapText="1"/>
    </xf>
    <xf numFmtId="0" fontId="3" fillId="2" borderId="2" xfId="0" applyFont="1" applyFill="1" applyBorder="1"/>
    <xf numFmtId="0" fontId="3" fillId="2" borderId="9" xfId="0" applyFont="1" applyFill="1" applyBorder="1"/>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1" fontId="3" fillId="2" borderId="1" xfId="0" applyNumberFormat="1" applyFont="1" applyFill="1" applyBorder="1" applyAlignment="1">
      <alignment horizontal="center" vertical="center" wrapText="1"/>
    </xf>
    <xf numFmtId="1" fontId="3" fillId="0" borderId="1" xfId="2" applyNumberFormat="1" applyFont="1" applyFill="1" applyBorder="1" applyAlignment="1" applyProtection="1">
      <alignment horizontal="center" vertical="top" wrapText="1"/>
      <protection locked="0"/>
    </xf>
    <xf numFmtId="49" fontId="3" fillId="0" borderId="1" xfId="2" applyNumberFormat="1" applyFont="1" applyFill="1" applyBorder="1" applyAlignment="1" applyProtection="1">
      <alignment horizontal="center" vertical="top" wrapText="1"/>
      <protection locked="0"/>
    </xf>
    <xf numFmtId="0" fontId="3" fillId="4" borderId="1" xfId="0" applyFont="1" applyFill="1" applyBorder="1" applyAlignment="1">
      <alignment horizontal="left" vertical="center" wrapText="1" indent="1"/>
    </xf>
    <xf numFmtId="0" fontId="3" fillId="4" borderId="1" xfId="0" applyFont="1" applyFill="1" applyBorder="1" applyAlignment="1">
      <alignment horizontal="left" vertical="center"/>
    </xf>
    <xf numFmtId="0" fontId="14" fillId="2" borderId="1" xfId="0" applyFont="1" applyFill="1" applyBorder="1" applyAlignment="1">
      <alignment horizontal="center"/>
    </xf>
    <xf numFmtId="0" fontId="14" fillId="2" borderId="10" xfId="0" applyFont="1" applyFill="1" applyBorder="1" applyAlignment="1">
      <alignment horizontal="center"/>
    </xf>
    <xf numFmtId="0" fontId="15" fillId="0" borderId="0" xfId="0" applyFont="1" applyAlignment="1">
      <alignment horizontal="center"/>
    </xf>
    <xf numFmtId="0" fontId="15" fillId="0" borderId="0" xfId="0" applyFont="1" applyAlignment="1">
      <alignment horizontal="center" vertical="top" wrapText="1"/>
    </xf>
    <xf numFmtId="1" fontId="3" fillId="4"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3" fillId="0" borderId="1" xfId="2" applyNumberFormat="1" applyFont="1" applyFill="1" applyBorder="1" applyAlignment="1" applyProtection="1">
      <alignment horizontal="center" vertical="top" wrapText="1"/>
      <protection locked="0"/>
    </xf>
    <xf numFmtId="1" fontId="3" fillId="0" borderId="11" xfId="3" applyNumberFormat="1" applyFont="1" applyBorder="1" applyAlignment="1">
      <alignment horizontal="center" vertical="top" wrapText="1"/>
    </xf>
    <xf numFmtId="0" fontId="3" fillId="4" borderId="1" xfId="0" applyFont="1" applyFill="1" applyBorder="1" applyAlignment="1">
      <alignment horizontal="left" vertical="center" wrapText="1" indent="2"/>
    </xf>
    <xf numFmtId="0" fontId="14" fillId="4" borderId="1" xfId="0" applyFont="1" applyFill="1" applyBorder="1"/>
    <xf numFmtId="0" fontId="14" fillId="4" borderId="1" xfId="0" applyFont="1" applyFill="1" applyBorder="1" applyAlignment="1">
      <alignment horizont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wrapText="1"/>
    </xf>
    <xf numFmtId="1" fontId="3" fillId="0" borderId="1" xfId="0" applyNumberFormat="1" applyFont="1" applyBorder="1" applyAlignment="1">
      <alignment horizontal="center"/>
    </xf>
    <xf numFmtId="0" fontId="15" fillId="0" borderId="0" xfId="0" applyFont="1"/>
    <xf numFmtId="0" fontId="3" fillId="0" borderId="0" xfId="0" applyFont="1"/>
    <xf numFmtId="0" fontId="0" fillId="0" borderId="0" xfId="0" applyAlignment="1">
      <alignment wrapText="1"/>
    </xf>
    <xf numFmtId="0" fontId="6" fillId="2" borderId="2" xfId="0" applyFont="1" applyFill="1" applyBorder="1" applyAlignment="1"/>
    <xf numFmtId="0" fontId="7" fillId="0" borderId="2" xfId="0" applyFont="1" applyBorder="1" applyAlignment="1"/>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9" xfId="0" applyFont="1" applyFill="1" applyBorder="1" applyAlignment="1">
      <alignment horizontal="left" vertical="top" wrapText="1"/>
    </xf>
  </cellXfs>
  <cellStyles count="4">
    <cellStyle name="DPM_CellCode" xfId="2"/>
    <cellStyle name="DPM_EmptyCell" xfId="3"/>
    <cellStyle name="Hyperlink" xfId="1" builtinId="8"/>
    <cellStyle name="Normal" xfId="0" builtinId="0"/>
  </cellStyles>
  <dxfs count="7">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FF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0</xdr:colOff>
      <xdr:row>2</xdr:row>
      <xdr:rowOff>0</xdr:rowOff>
    </xdr:from>
    <xdr:ext cx="190500" cy="114300"/>
    <xdr:sp macro="" textlink="">
      <xdr:nvSpPr>
        <xdr:cNvPr id="2" name="AutoShape 1" descr="ALA">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20554950" y="190500"/>
          <a:ext cx="190500" cy="1143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2"/>
  <sheetViews>
    <sheetView tabSelected="1" workbookViewId="0"/>
  </sheetViews>
  <sheetFormatPr defaultColWidth="0" defaultRowHeight="15" zeroHeight="1" x14ac:dyDescent="0.25"/>
  <cols>
    <col min="1" max="1" width="31.42578125" bestFit="1" customWidth="1"/>
    <col min="2" max="2" width="55.7109375" bestFit="1" customWidth="1"/>
    <col min="3" max="3" width="29.42578125" bestFit="1" customWidth="1"/>
    <col min="4" max="4" width="5.85546875" bestFit="1" customWidth="1"/>
    <col min="5" max="5" width="10" bestFit="1" customWidth="1"/>
    <col min="6" max="6" width="15.140625" bestFit="1" customWidth="1"/>
    <col min="7" max="7" width="15.42578125" bestFit="1" customWidth="1"/>
    <col min="8" max="16384" width="9.140625" hidden="1"/>
  </cols>
  <sheetData>
    <row r="1" spans="1:7" ht="19.5" x14ac:dyDescent="0.25">
      <c r="A1" s="1" t="s">
        <v>0</v>
      </c>
      <c r="B1" s="2"/>
      <c r="C1" s="2"/>
      <c r="D1" s="2"/>
      <c r="E1" s="2"/>
      <c r="F1" s="2"/>
      <c r="G1" s="3"/>
    </row>
    <row r="2" spans="1:7" ht="15.75" x14ac:dyDescent="0.25">
      <c r="A2" s="3"/>
      <c r="B2" s="2"/>
      <c r="C2" s="4" t="s">
        <v>1</v>
      </c>
      <c r="D2" s="5"/>
      <c r="E2" s="3"/>
      <c r="F2" s="6" t="str">
        <f>IF((AND(C6 ="valid",C7="valid",C8="valid", C9="valid")), "Valid", "Invalid")</f>
        <v>Invalid</v>
      </c>
      <c r="G2" s="3"/>
    </row>
    <row r="3" spans="1:7" x14ac:dyDescent="0.25">
      <c r="A3" s="53"/>
      <c r="B3" s="54"/>
      <c r="C3" s="54"/>
      <c r="D3" s="54"/>
      <c r="E3" s="54"/>
      <c r="F3" s="54"/>
      <c r="G3" s="54"/>
    </row>
    <row r="4" spans="1:7" x14ac:dyDescent="0.25">
      <c r="A4" s="7"/>
      <c r="B4" s="8"/>
      <c r="C4" s="9"/>
      <c r="D4" s="9"/>
      <c r="E4" s="10"/>
      <c r="F4" s="10"/>
      <c r="G4" s="11"/>
    </row>
    <row r="5" spans="1:7" x14ac:dyDescent="0.25">
      <c r="A5" s="12"/>
      <c r="B5" s="13" t="s">
        <v>2</v>
      </c>
      <c r="C5" s="14" t="s">
        <v>3</v>
      </c>
      <c r="D5" s="15"/>
      <c r="E5" s="14" t="s">
        <v>4</v>
      </c>
      <c r="F5" s="14"/>
      <c r="G5" s="16"/>
    </row>
    <row r="6" spans="1:7" ht="15" customHeight="1" x14ac:dyDescent="0.25">
      <c r="A6" s="12"/>
      <c r="B6" s="17" t="s">
        <v>5</v>
      </c>
      <c r="C6" s="18" t="str">
        <f>IF(E6=0,"Valid","Invalid")</f>
        <v>Invalid</v>
      </c>
      <c r="D6" s="18"/>
      <c r="E6" s="19">
        <f>COUNTIF(Validations!F2:F29,"1")</f>
        <v>26</v>
      </c>
      <c r="F6" s="20"/>
      <c r="G6" s="16"/>
    </row>
    <row r="7" spans="1:7" ht="15" customHeight="1" x14ac:dyDescent="0.25">
      <c r="A7" s="12"/>
      <c r="B7" s="17" t="s">
        <v>6</v>
      </c>
      <c r="C7" s="18" t="str">
        <f>IF(E7=0,"Valid","Invalid")</f>
        <v>Invalid</v>
      </c>
      <c r="D7" s="18"/>
      <c r="E7" s="19">
        <f>COUNTIF(Validations!F36:F45,"1")</f>
        <v>5</v>
      </c>
      <c r="F7" s="20"/>
      <c r="G7" s="16"/>
    </row>
    <row r="8" spans="1:7" ht="15" customHeight="1" x14ac:dyDescent="0.25">
      <c r="A8" s="12"/>
      <c r="B8" s="17" t="s">
        <v>7</v>
      </c>
      <c r="C8" s="18" t="str">
        <f t="shared" ref="C8:C9" si="0">IF(E8=0,"Valid","Invalid")</f>
        <v>Invalid</v>
      </c>
      <c r="D8" s="18"/>
      <c r="E8" s="19">
        <f>COUNTIF(Validations!F44:F53,"1")</f>
        <v>7</v>
      </c>
      <c r="F8" s="20"/>
      <c r="G8" s="16"/>
    </row>
    <row r="9" spans="1:7" ht="15" customHeight="1" x14ac:dyDescent="0.25">
      <c r="A9" s="12"/>
      <c r="B9" s="17" t="s">
        <v>8</v>
      </c>
      <c r="C9" s="18" t="str">
        <f t="shared" si="0"/>
        <v>Invalid</v>
      </c>
      <c r="D9" s="18"/>
      <c r="E9" s="19">
        <f>COUNTIF(Validations!F62:F98,"1")</f>
        <v>1</v>
      </c>
      <c r="F9" s="20"/>
      <c r="G9" s="16"/>
    </row>
    <row r="10" spans="1:7" x14ac:dyDescent="0.25">
      <c r="A10" s="21"/>
      <c r="B10" s="22"/>
      <c r="C10" s="23"/>
      <c r="D10" s="23"/>
      <c r="E10" s="23"/>
      <c r="F10" s="23"/>
      <c r="G10" s="24"/>
    </row>
    <row r="11" spans="1:7" ht="18" x14ac:dyDescent="0.25">
      <c r="A11" s="55" t="s">
        <v>9</v>
      </c>
      <c r="B11" s="56"/>
      <c r="C11" s="56"/>
      <c r="D11" s="56"/>
      <c r="E11" s="56"/>
      <c r="F11" s="56"/>
      <c r="G11" s="56"/>
    </row>
    <row r="12" spans="1:7" ht="15" customHeight="1" x14ac:dyDescent="0.25">
      <c r="A12" s="57" t="s">
        <v>554</v>
      </c>
      <c r="B12" s="58"/>
      <c r="C12" s="58"/>
      <c r="D12" s="58"/>
      <c r="E12" s="58"/>
      <c r="F12" s="58"/>
      <c r="G12" s="59"/>
    </row>
    <row r="13" spans="1:7" x14ac:dyDescent="0.25">
      <c r="A13" s="60"/>
      <c r="B13" s="61"/>
      <c r="C13" s="61"/>
      <c r="D13" s="61"/>
      <c r="E13" s="61"/>
      <c r="F13" s="61"/>
      <c r="G13" s="62"/>
    </row>
    <row r="14" spans="1:7" x14ac:dyDescent="0.25">
      <c r="A14" s="60"/>
      <c r="B14" s="61"/>
      <c r="C14" s="61"/>
      <c r="D14" s="61"/>
      <c r="E14" s="61"/>
      <c r="F14" s="61"/>
      <c r="G14" s="62"/>
    </row>
    <row r="15" spans="1:7" x14ac:dyDescent="0.25">
      <c r="A15" s="60"/>
      <c r="B15" s="61"/>
      <c r="C15" s="61"/>
      <c r="D15" s="61"/>
      <c r="E15" s="61"/>
      <c r="F15" s="61"/>
      <c r="G15" s="62"/>
    </row>
    <row r="16" spans="1:7" x14ac:dyDescent="0.25">
      <c r="A16" s="60"/>
      <c r="B16" s="61"/>
      <c r="C16" s="61"/>
      <c r="D16" s="61"/>
      <c r="E16" s="61"/>
      <c r="F16" s="61"/>
      <c r="G16" s="62"/>
    </row>
    <row r="17" spans="1:7" x14ac:dyDescent="0.25">
      <c r="A17" s="60"/>
      <c r="B17" s="61"/>
      <c r="C17" s="61"/>
      <c r="D17" s="61"/>
      <c r="E17" s="61"/>
      <c r="F17" s="61"/>
      <c r="G17" s="62"/>
    </row>
    <row r="18" spans="1:7" x14ac:dyDescent="0.25">
      <c r="A18" s="60"/>
      <c r="B18" s="61"/>
      <c r="C18" s="61"/>
      <c r="D18" s="61"/>
      <c r="E18" s="61"/>
      <c r="F18" s="61"/>
      <c r="G18" s="62"/>
    </row>
    <row r="19" spans="1:7" x14ac:dyDescent="0.25">
      <c r="A19" s="60"/>
      <c r="B19" s="61"/>
      <c r="C19" s="61"/>
      <c r="D19" s="61"/>
      <c r="E19" s="61"/>
      <c r="F19" s="61"/>
      <c r="G19" s="62"/>
    </row>
    <row r="20" spans="1:7" x14ac:dyDescent="0.25">
      <c r="A20" s="60"/>
      <c r="B20" s="61"/>
      <c r="C20" s="61"/>
      <c r="D20" s="61"/>
      <c r="E20" s="61"/>
      <c r="F20" s="61"/>
      <c r="G20" s="62"/>
    </row>
    <row r="21" spans="1:7" x14ac:dyDescent="0.25">
      <c r="A21" s="60"/>
      <c r="B21" s="61"/>
      <c r="C21" s="61"/>
      <c r="D21" s="61"/>
      <c r="E21" s="61"/>
      <c r="F21" s="61"/>
      <c r="G21" s="62"/>
    </row>
    <row r="22" spans="1:7" x14ac:dyDescent="0.25">
      <c r="A22" s="63"/>
      <c r="B22" s="64"/>
      <c r="C22" s="64"/>
      <c r="D22" s="64"/>
      <c r="E22" s="64"/>
      <c r="F22" s="64"/>
      <c r="G22" s="65"/>
    </row>
  </sheetData>
  <sheetProtection algorithmName="SHA-512" hashValue="mmcoiGWOehkZPvzNJKSLHZPJ1/Y0d459B9T/sZ3H+pPPsQ/i+XJxwXl8MEzMw4JuL+Bj8JBaNm/eOIRdmRtSNw==" saltValue="sV1/oi9xoCDYQIxdqfTb2Q==" spinCount="100000" sheet="1" objects="1" scenarios="1"/>
  <mergeCells count="3">
    <mergeCell ref="A3:G3"/>
    <mergeCell ref="A11:G11"/>
    <mergeCell ref="A12:G22"/>
  </mergeCells>
  <conditionalFormatting sqref="F6:F9">
    <cfRule type="cellIs" dxfId="6" priority="5" operator="greaterThan">
      <formula>0</formula>
    </cfRule>
  </conditionalFormatting>
  <conditionalFormatting sqref="A3">
    <cfRule type="containsText" dxfId="5" priority="4" operator="containsText" text="THE CODE YOU HAVE ENTERED">
      <formula>NOT(ISERROR(SEARCH("THE CODE YOU HAVE ENTERED",A3)))</formula>
    </cfRule>
  </conditionalFormatting>
  <conditionalFormatting sqref="C6:D9">
    <cfRule type="expression" priority="3">
      <formula>#REF!="CIPCC?"</formula>
    </cfRule>
  </conditionalFormatting>
  <conditionalFormatting sqref="C6:C9">
    <cfRule type="cellIs" dxfId="4" priority="2" operator="equal">
      <formula>"Invalid"</formula>
    </cfRule>
  </conditionalFormatting>
  <conditionalFormatting sqref="F2">
    <cfRule type="containsText" dxfId="3" priority="1" operator="containsText" text="Valid ">
      <formula>NOT(ISERROR(SEARCH("Valid ",F2)))</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78C0D931-6437-407d-A8EE-F0AAD7539E65}">
      <x14:conditionalFormattings>
        <x14:conditionalFormatting xmlns:xm="http://schemas.microsoft.com/office/excel/2006/main">
          <x14:cfRule type="iconSet" priority="6" id="{40650EE3-E9FD-4693-8AC3-7CFD7535288F}">
            <x14:iconSet iconSet="3Symbols2" showValue="0" custom="1">
              <x14:cfvo type="percent">
                <xm:f>0</xm:f>
              </x14:cfvo>
              <x14:cfvo type="num">
                <xm:f>0</xm:f>
              </x14:cfvo>
              <x14:cfvo type="num">
                <xm:f>1</xm:f>
              </x14:cfvo>
              <x14:cfIcon iconSet="3Symbols2" iconId="0"/>
              <x14:cfIcon iconSet="3Symbols2" iconId="0"/>
              <x14:cfIcon iconSet="3Symbols2" iconId="2"/>
            </x14:iconSet>
          </x14:cfRule>
          <xm:sqref>D6:D9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17"/>
  <sheetViews>
    <sheetView workbookViewId="0">
      <selection activeCell="C3" sqref="C3"/>
    </sheetView>
  </sheetViews>
  <sheetFormatPr defaultColWidth="0" defaultRowHeight="15" zeroHeight="1" x14ac:dyDescent="0.25"/>
  <cols>
    <col min="1" max="1" width="48.28515625" customWidth="1"/>
    <col min="2" max="2" width="15.7109375" customWidth="1"/>
    <col min="3" max="3" width="78.28515625" customWidth="1"/>
    <col min="4" max="16384" width="9.140625" hidden="1"/>
  </cols>
  <sheetData>
    <row r="1" spans="1:3" ht="15" customHeight="1" x14ac:dyDescent="0.25">
      <c r="A1" s="25" t="s">
        <v>5</v>
      </c>
      <c r="B1" s="26"/>
      <c r="C1" s="27" t="s">
        <v>10</v>
      </c>
    </row>
    <row r="2" spans="1:3" ht="15" customHeight="1" x14ac:dyDescent="0.25">
      <c r="A2" s="28" t="s">
        <v>11</v>
      </c>
      <c r="B2" s="27" t="s">
        <v>12</v>
      </c>
      <c r="C2" s="27"/>
    </row>
    <row r="3" spans="1:3" ht="15" customHeight="1" x14ac:dyDescent="0.25">
      <c r="A3" s="33" t="s">
        <v>13</v>
      </c>
      <c r="B3" s="29" t="s">
        <v>14</v>
      </c>
      <c r="C3" s="30"/>
    </row>
    <row r="4" spans="1:3" ht="15" customHeight="1" x14ac:dyDescent="0.25">
      <c r="A4" s="33" t="s">
        <v>15</v>
      </c>
      <c r="B4" s="29" t="s">
        <v>16</v>
      </c>
      <c r="C4" s="31"/>
    </row>
    <row r="5" spans="1:3" ht="15" customHeight="1" x14ac:dyDescent="0.25">
      <c r="A5" s="33" t="s">
        <v>17</v>
      </c>
      <c r="B5" s="29" t="s">
        <v>18</v>
      </c>
      <c r="C5" s="31"/>
    </row>
    <row r="6" spans="1:3" ht="15" customHeight="1" x14ac:dyDescent="0.25">
      <c r="A6" s="33" t="s">
        <v>19</v>
      </c>
      <c r="B6" s="29" t="s">
        <v>20</v>
      </c>
      <c r="C6" s="31"/>
    </row>
    <row r="7" spans="1:3" ht="15" customHeight="1" x14ac:dyDescent="0.25">
      <c r="A7" s="33" t="s">
        <v>21</v>
      </c>
      <c r="B7" s="29" t="s">
        <v>22</v>
      </c>
      <c r="C7" s="30"/>
    </row>
    <row r="8" spans="1:3" ht="15" customHeight="1" x14ac:dyDescent="0.25">
      <c r="A8" s="33" t="s">
        <v>23</v>
      </c>
      <c r="B8" s="29" t="s">
        <v>24</v>
      </c>
      <c r="C8" s="30"/>
    </row>
    <row r="9" spans="1:3" ht="15" customHeight="1" x14ac:dyDescent="0.25">
      <c r="A9" s="33" t="s">
        <v>25</v>
      </c>
      <c r="B9" s="29" t="s">
        <v>26</v>
      </c>
      <c r="C9" s="30"/>
    </row>
    <row r="10" spans="1:3" ht="15" customHeight="1" x14ac:dyDescent="0.25">
      <c r="A10" s="33" t="s">
        <v>27</v>
      </c>
      <c r="B10" s="29" t="s">
        <v>28</v>
      </c>
      <c r="C10" s="30"/>
    </row>
    <row r="11" spans="1:3" ht="15" customHeight="1" x14ac:dyDescent="0.25">
      <c r="A11" s="33" t="s">
        <v>29</v>
      </c>
      <c r="B11" s="29" t="s">
        <v>30</v>
      </c>
      <c r="C11" s="30"/>
    </row>
    <row r="12" spans="1:3" ht="15" customHeight="1" x14ac:dyDescent="0.25">
      <c r="A12" s="33" t="s">
        <v>31</v>
      </c>
      <c r="B12" s="29" t="s">
        <v>32</v>
      </c>
      <c r="C12" s="30"/>
    </row>
    <row r="13" spans="1:3" ht="15" customHeight="1" x14ac:dyDescent="0.25">
      <c r="A13" s="33" t="s">
        <v>33</v>
      </c>
      <c r="B13" s="29" t="s">
        <v>34</v>
      </c>
      <c r="C13" s="30"/>
    </row>
    <row r="14" spans="1:3" ht="15" customHeight="1" x14ac:dyDescent="0.25">
      <c r="A14" s="33" t="s">
        <v>35</v>
      </c>
      <c r="B14" s="29" t="s">
        <v>36</v>
      </c>
      <c r="C14" s="30"/>
    </row>
    <row r="15" spans="1:3" ht="15" customHeight="1" x14ac:dyDescent="0.25">
      <c r="A15" s="33" t="s">
        <v>37</v>
      </c>
      <c r="B15" s="29" t="s">
        <v>38</v>
      </c>
      <c r="C15" s="30"/>
    </row>
    <row r="16" spans="1:3" ht="28.5" x14ac:dyDescent="0.25">
      <c r="A16" s="32" t="s">
        <v>39</v>
      </c>
      <c r="B16" s="29" t="s">
        <v>40</v>
      </c>
      <c r="C16" s="30"/>
    </row>
    <row r="17" spans="1:3" ht="28.5" x14ac:dyDescent="0.25">
      <c r="A17" s="32" t="s">
        <v>41</v>
      </c>
      <c r="B17" s="29" t="s">
        <v>42</v>
      </c>
      <c r="C17" s="30"/>
    </row>
  </sheetData>
  <sheetProtection algorithmName="SHA-512" hashValue="GKBgGaIKo4O+n2zcRhjjgeXBnHJoFGpqMlMs0+45YNx8fusaEiFeLQCLY1ds0rtv0pPjLp5SVcRywwPFJ19Wpw==" saltValue="0k9WkMLAivsA/f1B45sNSQ==" spinCount="100000" sheet="1" objects="1" scenarios="1"/>
  <dataValidations count="2">
    <dataValidation type="whole" operator="equal" allowBlank="1" showInputMessage="1" showErrorMessage="1" error="Value must be a whole number." sqref="C15">
      <formula1>C15</formula1>
    </dataValidation>
    <dataValidation type="whole" operator="equal" allowBlank="1" showInputMessage="1" showErrorMessage="1" error="Value must be a whole number." sqref="C14">
      <formula1>C14</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Codes!$F$2:$F$4</xm:f>
          </x14:formula1>
          <xm:sqref>C17</xm:sqref>
        </x14:dataValidation>
        <x14:dataValidation type="list" allowBlank="1" showInputMessage="1" showErrorMessage="1">
          <x14:formula1>
            <xm:f>Codes!$H$2:$H$5</xm:f>
          </x14:formula1>
          <xm:sqref>C16</xm:sqref>
        </x14:dataValidation>
        <x14:dataValidation type="list" allowBlank="1" showInputMessage="1" showErrorMessage="1">
          <x14:formula1>
            <xm:f>Codes!$E$2:$E$3</xm:f>
          </x14:formula1>
          <xm:sqref>C13</xm:sqref>
        </x14:dataValidation>
        <x14:dataValidation type="list" allowBlank="1" showInputMessage="1" showErrorMessage="1">
          <x14:formula1>
            <xm:f>Codes!$C$2:$C$4</xm:f>
          </x14:formula1>
          <xm:sqref>C12</xm:sqref>
        </x14:dataValidation>
        <x14:dataValidation type="list" allowBlank="1" showInputMessage="1" showErrorMessage="1">
          <x14:formula1>
            <xm:f>Codes!$D$2:$D$9</xm:f>
          </x14:formula1>
          <xm:sqref>C11</xm:sqref>
        </x14:dataValidation>
        <x14:dataValidation type="list" allowBlank="1" showInputMessage="1" showErrorMessage="1">
          <x14:formula1>
            <xm:f>Codes!$B$2:$B$3</xm:f>
          </x14:formula1>
          <xm:sqref>C8</xm:sqref>
        </x14:dataValidation>
        <x14:dataValidation type="list" allowBlank="1" showInputMessage="1" showErrorMessage="1">
          <x14:formula1>
            <xm:f>Codes!$A$2:$A$187</xm:f>
          </x14:formula1>
          <xm:sqref>C7</xm:sqref>
        </x14:dataValidation>
        <x14:dataValidation type="list" allowBlank="1" showInputMessage="1" showErrorMessage="1" error="This must be value must be ISO Standard..IE_x000a_">
          <x14:formula1>
            <xm:f>Codes!$G$2:$G$251</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5"/>
  <sheetViews>
    <sheetView workbookViewId="0">
      <selection activeCell="C4" sqref="C4"/>
    </sheetView>
  </sheetViews>
  <sheetFormatPr defaultColWidth="0" defaultRowHeight="15" zeroHeight="1" x14ac:dyDescent="0.25"/>
  <cols>
    <col min="1" max="1" width="20.7109375" customWidth="1"/>
    <col min="2" max="5" width="15.7109375" customWidth="1"/>
    <col min="6" max="16384" width="9.140625" hidden="1"/>
  </cols>
  <sheetData>
    <row r="1" spans="1:5" ht="15" customHeight="1" x14ac:dyDescent="0.25">
      <c r="A1" s="25" t="s">
        <v>6</v>
      </c>
      <c r="B1" s="38"/>
      <c r="C1" s="39" t="s">
        <v>10</v>
      </c>
      <c r="D1" s="39" t="s">
        <v>502</v>
      </c>
      <c r="E1" s="39" t="s">
        <v>503</v>
      </c>
    </row>
    <row r="2" spans="1:5" ht="15" customHeight="1" x14ac:dyDescent="0.25">
      <c r="A2" s="25" t="s">
        <v>504</v>
      </c>
      <c r="B2" s="39" t="s">
        <v>12</v>
      </c>
      <c r="C2" s="39" t="s">
        <v>505</v>
      </c>
      <c r="D2" s="39" t="s">
        <v>506</v>
      </c>
      <c r="E2" s="39" t="s">
        <v>507</v>
      </c>
    </row>
    <row r="3" spans="1:5" ht="15" customHeight="1" x14ac:dyDescent="0.25">
      <c r="A3" s="32" t="s">
        <v>508</v>
      </c>
      <c r="B3" s="29" t="s">
        <v>14</v>
      </c>
      <c r="C3" s="30"/>
      <c r="D3" s="30"/>
      <c r="E3" s="30"/>
    </row>
    <row r="4" spans="1:5" ht="15" customHeight="1" x14ac:dyDescent="0.25">
      <c r="A4" s="32" t="s">
        <v>509</v>
      </c>
      <c r="B4" s="29" t="s">
        <v>16</v>
      </c>
      <c r="C4" s="30"/>
      <c r="D4" s="30"/>
      <c r="E4" s="30"/>
    </row>
    <row r="5" spans="1:5" ht="15" customHeight="1" x14ac:dyDescent="0.25">
      <c r="A5" s="32" t="s">
        <v>510</v>
      </c>
      <c r="B5" s="29" t="s">
        <v>18</v>
      </c>
      <c r="C5" s="30"/>
      <c r="D5" s="30"/>
      <c r="E5" s="30"/>
    </row>
  </sheetData>
  <sheetProtection algorithmName="SHA-512" hashValue="lCECe3qwvNqJCtq/1GUUs5IeaCjM1eusk86TctBR18xH4rydADJ67NylObPkkLjdO+yjGTtkTu/ggEPVcNdCWQ==" saltValue="7LBJLoLdgYx3FI5/CTrNdQ==" spinCount="100000" sheet="1" objects="1" scenarios="1"/>
  <dataValidations count="2">
    <dataValidation type="whole" operator="equal" allowBlank="1" showInputMessage="1" showErrorMessage="1" error="Value must be a whole number." sqref="E5">
      <formula1>E5</formula1>
    </dataValidation>
    <dataValidation type="whole" operator="equal" allowBlank="1" showInputMessage="1" showErrorMessage="1" error="Value must be a whole number." sqref="C3 C4 C5 D3 D4 D5 E3 E4">
      <formula1>C3</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6"/>
  <sheetViews>
    <sheetView workbookViewId="0">
      <selection activeCell="C6" sqref="C6:E6"/>
    </sheetView>
  </sheetViews>
  <sheetFormatPr defaultColWidth="0" defaultRowHeight="15" zeroHeight="1" x14ac:dyDescent="0.25"/>
  <cols>
    <col min="1" max="1" width="40.7109375" customWidth="1"/>
    <col min="2" max="5" width="15.7109375" customWidth="1"/>
    <col min="6" max="16384" width="9.140625" hidden="1"/>
  </cols>
  <sheetData>
    <row r="1" spans="1:5" ht="15" customHeight="1" x14ac:dyDescent="0.25">
      <c r="A1" s="25" t="s">
        <v>7</v>
      </c>
      <c r="B1" s="40"/>
      <c r="C1" s="40" t="s">
        <v>10</v>
      </c>
      <c r="D1" s="40" t="s">
        <v>502</v>
      </c>
      <c r="E1" s="40" t="s">
        <v>503</v>
      </c>
    </row>
    <row r="2" spans="1:5" ht="15" customHeight="1" x14ac:dyDescent="0.25">
      <c r="A2" s="25" t="s">
        <v>511</v>
      </c>
      <c r="B2" s="40"/>
      <c r="C2" s="40"/>
      <c r="D2" s="40"/>
      <c r="E2" s="40"/>
    </row>
    <row r="3" spans="1:5" ht="15" customHeight="1" x14ac:dyDescent="0.25">
      <c r="A3" s="25" t="s">
        <v>512</v>
      </c>
      <c r="B3" s="40" t="s">
        <v>12</v>
      </c>
      <c r="C3" s="40" t="s">
        <v>505</v>
      </c>
      <c r="D3" s="40" t="s">
        <v>506</v>
      </c>
      <c r="E3" s="40" t="s">
        <v>507</v>
      </c>
    </row>
    <row r="4" spans="1:5" ht="15" customHeight="1" x14ac:dyDescent="0.25">
      <c r="A4" s="32" t="s">
        <v>513</v>
      </c>
      <c r="B4" s="29" t="s">
        <v>14</v>
      </c>
      <c r="C4" s="41"/>
      <c r="D4" s="41"/>
      <c r="E4" s="41"/>
    </row>
    <row r="5" spans="1:5" ht="15" customHeight="1" x14ac:dyDescent="0.25">
      <c r="A5" s="25" t="s">
        <v>514</v>
      </c>
      <c r="B5" s="29"/>
      <c r="C5" s="42"/>
      <c r="D5" s="42"/>
      <c r="E5" s="42"/>
    </row>
    <row r="6" spans="1:5" ht="15" customHeight="1" x14ac:dyDescent="0.25">
      <c r="A6" s="32" t="s">
        <v>515</v>
      </c>
      <c r="B6" s="29" t="s">
        <v>24</v>
      </c>
      <c r="C6" s="41"/>
      <c r="D6" s="41"/>
      <c r="E6" s="41"/>
    </row>
  </sheetData>
  <sheetProtection algorithmName="SHA-512" hashValue="C2fC/AlztgS29E4SwQkopTeiIsZFbEWlI7Y0IWGjpG8vBUEC1o8J16RgX6+k/6QszbqCZ3Bicu8uI5sEVNofqQ==" saltValue="JuOnulI1+UycoXe/0x0NxA==" spinCount="100000" sheet="1" objects="1" scenarios="1"/>
  <dataValidations count="2">
    <dataValidation type="custom" allowBlank="1" showInputMessage="1" showErrorMessage="1" error="Value must be numeric with a maximum of 4 decimal places." sqref="D4:E4 C6:E6">
      <formula1>C4=ROUND(C4,4)</formula1>
    </dataValidation>
    <dataValidation type="custom" operator="equal" allowBlank="1" showInputMessage="1" showErrorMessage="1" error="Value must be numeric with a maximum of 4 decimal places." sqref="C4">
      <formula1>C4=ROUND(C4,4)</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2"/>
  <sheetViews>
    <sheetView workbookViewId="0">
      <selection activeCell="C4" sqref="C4"/>
    </sheetView>
  </sheetViews>
  <sheetFormatPr defaultColWidth="0" defaultRowHeight="15" zeroHeight="1" x14ac:dyDescent="0.25"/>
  <cols>
    <col min="1" max="1" width="40.7109375" customWidth="1"/>
    <col min="2" max="5" width="15.7109375" customWidth="1"/>
    <col min="6" max="16384" width="9.140625" hidden="1"/>
  </cols>
  <sheetData>
    <row r="1" spans="1:5" ht="15" customHeight="1" x14ac:dyDescent="0.25">
      <c r="A1" s="25" t="s">
        <v>8</v>
      </c>
      <c r="B1" s="40"/>
      <c r="C1" s="40"/>
      <c r="D1" s="40"/>
      <c r="E1" s="40"/>
    </row>
    <row r="2" spans="1:5" ht="15" customHeight="1" x14ac:dyDescent="0.25">
      <c r="A2" s="25" t="s">
        <v>516</v>
      </c>
      <c r="B2" s="40"/>
      <c r="C2" s="40" t="s">
        <v>505</v>
      </c>
      <c r="D2" s="40" t="s">
        <v>506</v>
      </c>
      <c r="E2" s="40" t="s">
        <v>507</v>
      </c>
    </row>
    <row r="3" spans="1:5" ht="15" customHeight="1" x14ac:dyDescent="0.25">
      <c r="A3" s="25" t="s">
        <v>517</v>
      </c>
      <c r="B3" s="40" t="s">
        <v>12</v>
      </c>
      <c r="C3" s="40" t="s">
        <v>10</v>
      </c>
      <c r="D3" s="40" t="s">
        <v>502</v>
      </c>
      <c r="E3" s="40" t="s">
        <v>503</v>
      </c>
    </row>
    <row r="4" spans="1:5" ht="15" customHeight="1" x14ac:dyDescent="0.25">
      <c r="A4" s="32" t="s">
        <v>518</v>
      </c>
      <c r="B4" s="29" t="s">
        <v>16</v>
      </c>
      <c r="C4" s="41"/>
      <c r="D4" s="41"/>
      <c r="E4" s="41"/>
    </row>
    <row r="5" spans="1:5" ht="15" customHeight="1" x14ac:dyDescent="0.25">
      <c r="A5" s="32" t="s">
        <v>519</v>
      </c>
      <c r="B5" s="29" t="s">
        <v>18</v>
      </c>
      <c r="C5" s="41"/>
      <c r="D5" s="41"/>
      <c r="E5" s="41"/>
    </row>
    <row r="6" spans="1:5" ht="15" customHeight="1" x14ac:dyDescent="0.25">
      <c r="A6" s="32" t="s">
        <v>520</v>
      </c>
      <c r="B6" s="29" t="s">
        <v>24</v>
      </c>
      <c r="C6" s="41"/>
      <c r="D6" s="41"/>
      <c r="E6" s="41"/>
    </row>
    <row r="7" spans="1:5" ht="15" customHeight="1" x14ac:dyDescent="0.25">
      <c r="A7" s="32" t="s">
        <v>521</v>
      </c>
      <c r="B7" s="29" t="s">
        <v>36</v>
      </c>
      <c r="C7" s="41"/>
      <c r="D7" s="41"/>
      <c r="E7" s="41"/>
    </row>
    <row r="8" spans="1:5" ht="28.5" x14ac:dyDescent="0.25">
      <c r="A8" s="32" t="s">
        <v>522</v>
      </c>
      <c r="B8" s="29" t="s">
        <v>523</v>
      </c>
      <c r="C8" s="41"/>
      <c r="D8" s="41"/>
      <c r="E8" s="41"/>
    </row>
    <row r="9" spans="1:5" ht="28.5" x14ac:dyDescent="0.25">
      <c r="A9" s="43" t="s">
        <v>524</v>
      </c>
      <c r="B9" s="29" t="s">
        <v>525</v>
      </c>
      <c r="C9" s="42"/>
      <c r="D9" s="42"/>
      <c r="E9" s="41"/>
    </row>
    <row r="10" spans="1:5" ht="15" customHeight="1" x14ac:dyDescent="0.25">
      <c r="A10" s="25" t="s">
        <v>526</v>
      </c>
      <c r="B10" s="29" t="s">
        <v>527</v>
      </c>
      <c r="C10" s="41"/>
      <c r="D10" s="41"/>
      <c r="E10" s="41"/>
    </row>
    <row r="11" spans="1:5" ht="15" customHeight="1" x14ac:dyDescent="0.25">
      <c r="A11" s="25" t="s">
        <v>528</v>
      </c>
      <c r="B11" s="29"/>
      <c r="C11" s="42"/>
      <c r="D11" s="42"/>
      <c r="E11" s="42"/>
    </row>
    <row r="12" spans="1:5" ht="15" customHeight="1" x14ac:dyDescent="0.25">
      <c r="A12" s="25" t="s">
        <v>529</v>
      </c>
      <c r="B12" s="29" t="s">
        <v>530</v>
      </c>
      <c r="C12" s="41"/>
      <c r="D12" s="41"/>
      <c r="E12" s="41"/>
    </row>
  </sheetData>
  <sheetProtection algorithmName="SHA-512" hashValue="K8sBHBNzmJNGrdP4hJ2WW4VQWqQt9In6/AOFZ3CDxwwKyROO8mJRUdhbd48n6KMrw95v4f/3IHV5+3kS+BML8g==" saltValue="kIN4S9pZKJwB0NW+bIaVuQ==" spinCount="100000" sheet="1" objects="1" scenarios="1"/>
  <dataValidations count="1">
    <dataValidation type="custom" allowBlank="1" showInputMessage="1" showErrorMessage="1" error="Value must be numeric with a maximum of 4 decimal places." sqref="C10:E10 C12:E12 C4:D8 E4:E9">
      <formula1>C4=ROUND(C4,4)</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25"/>
  <sheetViews>
    <sheetView workbookViewId="0">
      <selection activeCell="A122" sqref="A122:XFD125"/>
    </sheetView>
  </sheetViews>
  <sheetFormatPr defaultColWidth="0" defaultRowHeight="15" zeroHeight="1" x14ac:dyDescent="0.25"/>
  <cols>
    <col min="1" max="1" width="20.7109375" customWidth="1"/>
    <col min="2" max="4" width="15.7109375" customWidth="1"/>
    <col min="5" max="5" width="130.7109375" style="52" customWidth="1"/>
    <col min="6" max="16384" width="9.140625" hidden="1"/>
  </cols>
  <sheetData>
    <row r="1" spans="1:6" ht="15" customHeight="1" x14ac:dyDescent="0.25">
      <c r="A1" s="44" t="s">
        <v>531</v>
      </c>
      <c r="B1" s="44" t="s">
        <v>532</v>
      </c>
      <c r="C1" s="44" t="s">
        <v>533</v>
      </c>
      <c r="D1" s="44" t="s">
        <v>534</v>
      </c>
      <c r="E1" s="45" t="s">
        <v>535</v>
      </c>
      <c r="F1" s="50"/>
    </row>
    <row r="2" spans="1:6" ht="15" customHeight="1" x14ac:dyDescent="0.25">
      <c r="A2" s="6" t="s">
        <v>5</v>
      </c>
      <c r="B2" s="46" t="s">
        <v>14</v>
      </c>
      <c r="C2" s="46" t="s">
        <v>10</v>
      </c>
      <c r="D2" s="47" t="str">
        <f>IF(ISBLANK(PFE.01.02.31!C3),"False", "True")</f>
        <v>False</v>
      </c>
      <c r="E2" s="48" t="s">
        <v>540</v>
      </c>
      <c r="F2" s="51" t="str">
        <f t="shared" ref="F2:F36" si="0">IF(D2 = "TRUE", "0","1")</f>
        <v>1</v>
      </c>
    </row>
    <row r="3" spans="1:6" ht="29.25" x14ac:dyDescent="0.25">
      <c r="A3" s="6" t="s">
        <v>5</v>
      </c>
      <c r="B3" s="46" t="s">
        <v>14</v>
      </c>
      <c r="C3" s="46" t="s">
        <v>10</v>
      </c>
      <c r="D3" s="46" t="str">
        <f>IF(ISNUMBER(FIND(PFE.01.02.31!C3, INDEX(Codes!G:G, MATCH(PFE.01.02.31!C3, Codes!G:G,0), 0))), "True", "False")</f>
        <v>False</v>
      </c>
      <c r="E3" s="48" t="s">
        <v>546</v>
      </c>
      <c r="F3" s="51" t="str">
        <f t="shared" si="0"/>
        <v>1</v>
      </c>
    </row>
    <row r="4" spans="1:6" ht="15" customHeight="1" x14ac:dyDescent="0.25">
      <c r="A4" s="6" t="s">
        <v>5</v>
      </c>
      <c r="B4" s="46" t="s">
        <v>16</v>
      </c>
      <c r="C4" s="46" t="s">
        <v>10</v>
      </c>
      <c r="D4" s="47" t="str">
        <f>IF(IFERROR(AND((IF(DATEVALUE(PFE.01.02.31!C4) &lt;=1&gt;=73051, "True", "False")), (IF(PFE.01.02.31!C4=TEXT(PFE.01.02.31!C4,"yyyy-mm-dd;@"), "True", "False"))),"False")=TRUE, "True", "False")</f>
        <v>False</v>
      </c>
      <c r="E4" s="48" t="s">
        <v>541</v>
      </c>
      <c r="F4" s="51" t="str">
        <f t="shared" si="0"/>
        <v>1</v>
      </c>
    </row>
    <row r="5" spans="1:6" ht="15" customHeight="1" x14ac:dyDescent="0.25">
      <c r="A5" s="6" t="s">
        <v>5</v>
      </c>
      <c r="B5" s="46" t="s">
        <v>18</v>
      </c>
      <c r="C5" s="46" t="s">
        <v>10</v>
      </c>
      <c r="D5" s="47" t="str">
        <f>IF(IFERROR(AND((IF(DATEVALUE(PFE.01.02.31!C5) &lt;=1&gt;=73051, "True", "False")), (IF(PFE.01.02.31!C5=TEXT(PFE.01.02.31!C5,"yyyy-mm-dd;@"), "True", "False"))),"False")=TRUE, "True", "False")</f>
        <v>False</v>
      </c>
      <c r="E5" s="48" t="s">
        <v>541</v>
      </c>
      <c r="F5" s="51" t="str">
        <f t="shared" si="0"/>
        <v>1</v>
      </c>
    </row>
    <row r="6" spans="1:6" ht="15" customHeight="1" x14ac:dyDescent="0.25">
      <c r="A6" s="6" t="s">
        <v>5</v>
      </c>
      <c r="B6" s="46" t="s">
        <v>20</v>
      </c>
      <c r="C6" s="46" t="s">
        <v>10</v>
      </c>
      <c r="D6" s="47" t="str">
        <f>IF(IFERROR(AND((IF(DATEVALUE(PFE.01.02.31!C6) &lt;=1&gt;=73051, "True", "False")), (IF(PFE.01.02.31!C6=TEXT(PFE.01.02.31!C6,"yyyy-mm-dd;@"), "True", "False"))),"False")=TRUE, "True", "False")</f>
        <v>False</v>
      </c>
      <c r="E6" s="48" t="s">
        <v>541</v>
      </c>
      <c r="F6" s="51" t="str">
        <f t="shared" si="0"/>
        <v>1</v>
      </c>
    </row>
    <row r="7" spans="1:6" ht="15" customHeight="1" x14ac:dyDescent="0.25">
      <c r="A7" s="6" t="s">
        <v>5</v>
      </c>
      <c r="B7" s="46" t="s">
        <v>22</v>
      </c>
      <c r="C7" s="46" t="s">
        <v>10</v>
      </c>
      <c r="D7" s="47" t="str">
        <f>IF(ISBLANK(PFE.01.02.31!C7),"False", "True")</f>
        <v>False</v>
      </c>
      <c r="E7" s="48" t="s">
        <v>540</v>
      </c>
      <c r="F7" s="51" t="str">
        <f t="shared" si="0"/>
        <v>1</v>
      </c>
    </row>
    <row r="8" spans="1:6" ht="15" customHeight="1" x14ac:dyDescent="0.25">
      <c r="A8" s="6" t="s">
        <v>5</v>
      </c>
      <c r="B8" s="46" t="s">
        <v>22</v>
      </c>
      <c r="C8" s="46" t="s">
        <v>10</v>
      </c>
      <c r="D8" s="46" t="str">
        <f>IF(ISNUMBER(FIND(PFE.01.02.31!C7, INDEX(Codes!A:A, MATCH(PFE.01.02.31!C7, Codes!A:A,0), 0))), "True", "False")</f>
        <v>False</v>
      </c>
      <c r="E8" s="48" t="s">
        <v>547</v>
      </c>
      <c r="F8" s="51" t="str">
        <f t="shared" si="0"/>
        <v>1</v>
      </c>
    </row>
    <row r="9" spans="1:6" ht="15" customHeight="1" x14ac:dyDescent="0.25">
      <c r="A9" s="6" t="s">
        <v>5</v>
      </c>
      <c r="B9" s="46" t="s">
        <v>24</v>
      </c>
      <c r="C9" s="46" t="s">
        <v>10</v>
      </c>
      <c r="D9" s="47" t="str">
        <f>IF(ISBLANK(PFE.01.02.31!C8),"False", "True")</f>
        <v>False</v>
      </c>
      <c r="E9" s="48" t="s">
        <v>540</v>
      </c>
      <c r="F9" s="51" t="str">
        <f t="shared" si="0"/>
        <v>1</v>
      </c>
    </row>
    <row r="10" spans="1:6" ht="15" customHeight="1" x14ac:dyDescent="0.25">
      <c r="A10" s="6" t="s">
        <v>5</v>
      </c>
      <c r="B10" s="46" t="s">
        <v>24</v>
      </c>
      <c r="C10" s="46" t="s">
        <v>10</v>
      </c>
      <c r="D10" s="46" t="str">
        <f>IF(ISNUMBER(FIND(PFE.01.02.31!C8, INDEX(Codes!B:B, MATCH(PFE.01.02.31!C8, Codes!B:B,0), 0))), "True", "False")</f>
        <v>False</v>
      </c>
      <c r="E10" s="48" t="s">
        <v>548</v>
      </c>
      <c r="F10" s="51" t="str">
        <f t="shared" si="0"/>
        <v>1</v>
      </c>
    </row>
    <row r="11" spans="1:6" ht="15" customHeight="1" x14ac:dyDescent="0.25">
      <c r="A11" s="6" t="s">
        <v>5</v>
      </c>
      <c r="B11" s="46" t="s">
        <v>26</v>
      </c>
      <c r="C11" s="46" t="s">
        <v>10</v>
      </c>
      <c r="D11" s="47" t="str">
        <f>IF(ISBLANK(PFE.01.02.31!C9),"False", "True")</f>
        <v>False</v>
      </c>
      <c r="E11" s="48" t="s">
        <v>540</v>
      </c>
      <c r="F11" s="51" t="str">
        <f t="shared" si="0"/>
        <v>1</v>
      </c>
    </row>
    <row r="12" spans="1:6" ht="15" customHeight="1" x14ac:dyDescent="0.25">
      <c r="A12" s="6" t="s">
        <v>5</v>
      </c>
      <c r="B12" s="46" t="s">
        <v>28</v>
      </c>
      <c r="C12" s="46" t="s">
        <v>10</v>
      </c>
      <c r="D12" s="47" t="str">
        <f>IF(ISBLANK(PFE.01.02.31!C10),"False", "True")</f>
        <v>False</v>
      </c>
      <c r="E12" s="48" t="s">
        <v>540</v>
      </c>
      <c r="F12" s="51" t="str">
        <f t="shared" si="0"/>
        <v>1</v>
      </c>
    </row>
    <row r="13" spans="1:6" ht="15" customHeight="1" x14ac:dyDescent="0.25">
      <c r="A13" s="6" t="s">
        <v>5</v>
      </c>
      <c r="B13" s="46" t="s">
        <v>28</v>
      </c>
      <c r="C13" s="46" t="s">
        <v>10</v>
      </c>
      <c r="D13" s="49" t="str">
        <f>IF(ISNUMBER(FIND("SC/PB",LEFT(TRIM(PFE.01.02.31!C10),5))), "True","False")</f>
        <v>False</v>
      </c>
      <c r="E13" s="48" t="s">
        <v>542</v>
      </c>
      <c r="F13" s="51" t="str">
        <f t="shared" si="0"/>
        <v>1</v>
      </c>
    </row>
    <row r="14" spans="1:6" ht="15" customHeight="1" x14ac:dyDescent="0.25">
      <c r="A14" s="6" t="s">
        <v>5</v>
      </c>
      <c r="B14" s="46" t="s">
        <v>28</v>
      </c>
      <c r="C14" s="46" t="s">
        <v>10</v>
      </c>
      <c r="D14" s="49" t="str">
        <f>IF(ISNUMBER(VALUE(RIGHT(PFE.01.02.31!C10,LEN(PFE.01.02.31!C10)-5))),"True","False")</f>
        <v>False</v>
      </c>
      <c r="E14" s="48" t="s">
        <v>543</v>
      </c>
      <c r="F14" s="51" t="str">
        <f t="shared" si="0"/>
        <v>1</v>
      </c>
    </row>
    <row r="15" spans="1:6" ht="15" customHeight="1" x14ac:dyDescent="0.25">
      <c r="A15" s="6" t="s">
        <v>5</v>
      </c>
      <c r="B15" s="46" t="s">
        <v>30</v>
      </c>
      <c r="C15" s="46" t="s">
        <v>10</v>
      </c>
      <c r="D15" s="47" t="str">
        <f>IF(ISBLANK(PFE.01.02.31!C11),"False", "True")</f>
        <v>False</v>
      </c>
      <c r="E15" s="48" t="s">
        <v>540</v>
      </c>
      <c r="F15" s="51" t="str">
        <f t="shared" si="0"/>
        <v>1</v>
      </c>
    </row>
    <row r="16" spans="1:6" ht="15" customHeight="1" x14ac:dyDescent="0.25">
      <c r="A16" s="6" t="s">
        <v>5</v>
      </c>
      <c r="B16" s="46" t="s">
        <v>30</v>
      </c>
      <c r="C16" s="46" t="s">
        <v>10</v>
      </c>
      <c r="D16" s="46" t="str">
        <f>IF(ISNUMBER(FIND(PFE.01.02.31!C11, INDEX(Codes!D:D, MATCH(PFE.01.02.31!C11, Codes!D:D,0), 0))), "True", "False")</f>
        <v>False</v>
      </c>
      <c r="E16" s="48" t="s">
        <v>549</v>
      </c>
      <c r="F16" s="51" t="str">
        <f t="shared" si="0"/>
        <v>1</v>
      </c>
    </row>
    <row r="17" spans="1:6" ht="15" customHeight="1" x14ac:dyDescent="0.25">
      <c r="A17" s="6" t="s">
        <v>5</v>
      </c>
      <c r="B17" s="46" t="s">
        <v>32</v>
      </c>
      <c r="C17" s="46" t="s">
        <v>10</v>
      </c>
      <c r="D17" s="47" t="str">
        <f>IF(ISBLANK(PFE.01.02.31!C12),"False", "True")</f>
        <v>False</v>
      </c>
      <c r="E17" s="48" t="s">
        <v>540</v>
      </c>
      <c r="F17" s="51" t="str">
        <f t="shared" si="0"/>
        <v>1</v>
      </c>
    </row>
    <row r="18" spans="1:6" ht="15" customHeight="1" x14ac:dyDescent="0.25">
      <c r="A18" s="6" t="s">
        <v>5</v>
      </c>
      <c r="B18" s="46" t="s">
        <v>32</v>
      </c>
      <c r="C18" s="46" t="s">
        <v>10</v>
      </c>
      <c r="D18" s="46" t="str">
        <f>IF(ISNUMBER(FIND(PFE.01.02.31!C12, INDEX(Codes!C:C, MATCH(PFE.01.02.31!C12, Codes!C:C,0), 0))), "True", "False")</f>
        <v>False</v>
      </c>
      <c r="E18" s="48" t="s">
        <v>550</v>
      </c>
      <c r="F18" s="51" t="str">
        <f t="shared" si="0"/>
        <v>1</v>
      </c>
    </row>
    <row r="19" spans="1:6" ht="15" customHeight="1" x14ac:dyDescent="0.25">
      <c r="A19" s="6" t="s">
        <v>5</v>
      </c>
      <c r="B19" s="46" t="s">
        <v>34</v>
      </c>
      <c r="C19" s="46" t="s">
        <v>10</v>
      </c>
      <c r="D19" s="47" t="str">
        <f>IF(ISBLANK(PFE.01.02.31!C13),"False", "True")</f>
        <v>False</v>
      </c>
      <c r="E19" s="48" t="s">
        <v>540</v>
      </c>
      <c r="F19" s="51" t="str">
        <f t="shared" si="0"/>
        <v>1</v>
      </c>
    </row>
    <row r="20" spans="1:6" ht="15" customHeight="1" x14ac:dyDescent="0.25">
      <c r="A20" s="6" t="s">
        <v>5</v>
      </c>
      <c r="B20" s="46" t="s">
        <v>34</v>
      </c>
      <c r="C20" s="46" t="s">
        <v>10</v>
      </c>
      <c r="D20" s="46" t="str">
        <f>IF(ISNUMBER(FIND(PFE.01.02.31!C13, INDEX(Codes!E:E, MATCH(PFE.01.02.31!C13, Codes!E:E,0), 0))), "True", "False")</f>
        <v>False</v>
      </c>
      <c r="E20" s="48" t="s">
        <v>551</v>
      </c>
      <c r="F20" s="51" t="str">
        <f t="shared" si="0"/>
        <v>1</v>
      </c>
    </row>
    <row r="21" spans="1:6" ht="15" customHeight="1" x14ac:dyDescent="0.25">
      <c r="A21" s="6" t="s">
        <v>5</v>
      </c>
      <c r="B21" s="46" t="s">
        <v>36</v>
      </c>
      <c r="C21" s="46" t="s">
        <v>10</v>
      </c>
      <c r="D21" s="47" t="str">
        <f>IF(ISBLANK(PFE.01.02.31!C14),"False", "True")</f>
        <v>False</v>
      </c>
      <c r="E21" s="48" t="s">
        <v>540</v>
      </c>
      <c r="F21" s="51" t="str">
        <f t="shared" si="0"/>
        <v>1</v>
      </c>
    </row>
    <row r="22" spans="1:6" x14ac:dyDescent="0.25">
      <c r="A22" s="6" t="s">
        <v>5</v>
      </c>
      <c r="B22" s="46" t="s">
        <v>36</v>
      </c>
      <c r="C22" s="46" t="s">
        <v>10</v>
      </c>
      <c r="D22" s="46" t="str">
        <f>IF(ISNUMBER(FIND(".",PFE.01.02.31!C14)),  "False", IF(ISTEXT(PFE.01.02.31!C14), "False", IF(ISNUMBER(FIND("-", PFE.01.02.31!C14)), "False", "True")))</f>
        <v>True</v>
      </c>
      <c r="E22" s="48" t="s">
        <v>555</v>
      </c>
      <c r="F22" s="51" t="str">
        <f t="shared" si="0"/>
        <v>0</v>
      </c>
    </row>
    <row r="23" spans="1:6" ht="15" customHeight="1" x14ac:dyDescent="0.25">
      <c r="A23" s="6" t="s">
        <v>5</v>
      </c>
      <c r="B23" s="46" t="s">
        <v>38</v>
      </c>
      <c r="C23" s="46" t="s">
        <v>10</v>
      </c>
      <c r="D23" s="46" t="str">
        <f>IF(ISBLANK(PFE.01.02.31!C15),"False", "True")</f>
        <v>False</v>
      </c>
      <c r="E23" s="48" t="s">
        <v>540</v>
      </c>
      <c r="F23" s="51" t="str">
        <f t="shared" si="0"/>
        <v>1</v>
      </c>
    </row>
    <row r="24" spans="1:6" x14ac:dyDescent="0.25">
      <c r="A24" s="6" t="s">
        <v>5</v>
      </c>
      <c r="B24" s="46" t="s">
        <v>38</v>
      </c>
      <c r="C24" s="46" t="s">
        <v>10</v>
      </c>
      <c r="D24" s="46" t="str">
        <f>IF(ISNUMBER(FIND(".",PFE.01.02.31!C15)),  "False", IF(ISTEXT(PFE.01.02.31!C15), "False", IF(ISNUMBER(FIND("-", PFE.01.02.31!C15)), "False", "True")))</f>
        <v>True</v>
      </c>
      <c r="E24" s="48" t="s">
        <v>555</v>
      </c>
      <c r="F24" s="51" t="str">
        <f t="shared" si="0"/>
        <v>0</v>
      </c>
    </row>
    <row r="25" spans="1:6" ht="15" customHeight="1" x14ac:dyDescent="0.25">
      <c r="A25" s="6" t="s">
        <v>5</v>
      </c>
      <c r="B25" s="46" t="s">
        <v>40</v>
      </c>
      <c r="C25" s="46" t="s">
        <v>10</v>
      </c>
      <c r="D25" s="46" t="str">
        <f>IF(ISBLANK(PFE.01.02.31!C16),"False", "True")</f>
        <v>False</v>
      </c>
      <c r="E25" s="48" t="s">
        <v>540</v>
      </c>
      <c r="F25" s="51" t="str">
        <f t="shared" si="0"/>
        <v>1</v>
      </c>
    </row>
    <row r="26" spans="1:6" ht="29.25" x14ac:dyDescent="0.25">
      <c r="A26" s="6" t="s">
        <v>5</v>
      </c>
      <c r="B26" s="46" t="s">
        <v>40</v>
      </c>
      <c r="C26" s="46" t="s">
        <v>10</v>
      </c>
      <c r="D26" s="46" t="str">
        <f>IF(ISNUMBER(FIND(PFE.01.02.31!C16, INDEX(Codes!H:H, MATCH(PFE.01.02.31!C16, Codes!H:H,0), 0))), "True", "False")</f>
        <v>False</v>
      </c>
      <c r="E26" s="48" t="s">
        <v>552</v>
      </c>
      <c r="F26" s="51" t="str">
        <f t="shared" si="0"/>
        <v>1</v>
      </c>
    </row>
    <row r="27" spans="1:6" ht="15" customHeight="1" x14ac:dyDescent="0.25">
      <c r="A27" s="6" t="s">
        <v>5</v>
      </c>
      <c r="B27" s="46" t="s">
        <v>42</v>
      </c>
      <c r="C27" s="46" t="s">
        <v>10</v>
      </c>
      <c r="D27" s="46" t="str">
        <f>IF(ISBLANK(PFE.01.02.31!C17),"False", "True")</f>
        <v>False</v>
      </c>
      <c r="E27" s="48" t="s">
        <v>540</v>
      </c>
      <c r="F27" s="51" t="str">
        <f t="shared" si="0"/>
        <v>1</v>
      </c>
    </row>
    <row r="28" spans="1:6" ht="29.25" x14ac:dyDescent="0.25">
      <c r="A28" s="6" t="s">
        <v>5</v>
      </c>
      <c r="B28" s="46" t="s">
        <v>42</v>
      </c>
      <c r="C28" s="46" t="s">
        <v>10</v>
      </c>
      <c r="D28" s="46" t="str">
        <f>IF(ISNUMBER(FIND(PFE.01.02.31!C17, INDEX(Codes!F:F, MATCH(PFE.01.02.31!C17, Codes!F:F,0), 0))), "True", "False")</f>
        <v>False</v>
      </c>
      <c r="E28" s="48" t="s">
        <v>553</v>
      </c>
      <c r="F28" s="51" t="str">
        <f t="shared" si="0"/>
        <v>1</v>
      </c>
    </row>
    <row r="29" spans="1:6" ht="15" customHeight="1" x14ac:dyDescent="0.25">
      <c r="A29" s="6" t="s">
        <v>5</v>
      </c>
      <c r="B29" s="46"/>
      <c r="C29" s="46"/>
      <c r="D29" s="46" t="str">
        <f>IF(COUNTBLANK(PFE.01.02.31!C3:C17)&gt;0, "False", "True")</f>
        <v>False</v>
      </c>
      <c r="E29" s="48" t="s">
        <v>539</v>
      </c>
      <c r="F29" s="51" t="str">
        <f t="shared" si="0"/>
        <v>1</v>
      </c>
    </row>
    <row r="30" spans="1:6" ht="15" customHeight="1" x14ac:dyDescent="0.25">
      <c r="A30" s="6" t="s">
        <v>6</v>
      </c>
      <c r="B30" s="46" t="s">
        <v>14</v>
      </c>
      <c r="C30" s="46" t="s">
        <v>10</v>
      </c>
      <c r="D30" s="46" t="str">
        <f>IF(AND(PFE.01.02.31!C12=Codes!C3,'PF.50.01.28'!C3=0),"True",IF(AND(PFE.01.02.31!C12=Codes!C2,'PF.50.01.28'!C3&gt;=0),"True",IF(AND(PFE.01.02.31!C12=Codes!C4,'PF.50.01.28'!C3&gt;=0), "True", "False")))</f>
        <v>False</v>
      </c>
      <c r="E30" s="48" t="s">
        <v>538</v>
      </c>
      <c r="F30" s="51" t="str">
        <f t="shared" si="0"/>
        <v>1</v>
      </c>
    </row>
    <row r="31" spans="1:6" ht="15" customHeight="1" x14ac:dyDescent="0.25">
      <c r="A31" s="6" t="s">
        <v>6</v>
      </c>
      <c r="B31" s="46" t="s">
        <v>16</v>
      </c>
      <c r="C31" s="46" t="s">
        <v>10</v>
      </c>
      <c r="D31" s="46" t="str">
        <f>IF(AND(PFE.01.02.31!C12=Codes!C3,'PF.50.01.28'!C4=0),"True",IF(AND(PFE.01.02.31!C12=Codes!C2,'PF.50.01.28'!C4&gt;=0),"True",IF(AND(PFE.01.02.31!C12=Codes!C4,'PF.50.01.28'!C4&gt;=0), "True", "False")))</f>
        <v>False</v>
      </c>
      <c r="E31" s="48" t="s">
        <v>538</v>
      </c>
      <c r="F31" s="51" t="str">
        <f t="shared" si="0"/>
        <v>1</v>
      </c>
    </row>
    <row r="32" spans="1:6" ht="15" customHeight="1" x14ac:dyDescent="0.25">
      <c r="A32" s="6" t="s">
        <v>6</v>
      </c>
      <c r="B32" s="46" t="s">
        <v>18</v>
      </c>
      <c r="C32" s="46" t="s">
        <v>10</v>
      </c>
      <c r="D32" s="46" t="str">
        <f>IF(AND(PFE.01.02.31!C12=Codes!C3,'PF.50.01.28'!C5=0),"True",IF(AND(PFE.01.02.31!C12=Codes!C2,'PF.50.01.28'!C5&gt;=0),"True",IF(AND(PFE.01.02.31!C12=Codes!C4,'PF.50.01.28'!C5&gt;=0), "True", "False")))</f>
        <v>False</v>
      </c>
      <c r="E32" s="48" t="s">
        <v>538</v>
      </c>
      <c r="F32" s="51" t="str">
        <f t="shared" si="0"/>
        <v>1</v>
      </c>
    </row>
    <row r="33" spans="1:6" ht="15" customHeight="1" x14ac:dyDescent="0.25">
      <c r="A33" s="6" t="s">
        <v>6</v>
      </c>
      <c r="B33" s="46" t="s">
        <v>14</v>
      </c>
      <c r="C33" s="46" t="s">
        <v>502</v>
      </c>
      <c r="D33" s="46" t="str">
        <f>IF(AND(PFE.01.02.31!C12=Codes!C2,'PF.50.01.28'!D3=0),"True",IF(AND(PFE.01.02.31!C12=Codes!C3,'PF.50.01.28'!D3&gt;=0),"True",IF(AND(PFE.01.02.31!C12=Codes!C4,'PF.50.01.28'!D3&gt;=0), "True", "False")))</f>
        <v>False</v>
      </c>
      <c r="E33" s="48" t="s">
        <v>537</v>
      </c>
      <c r="F33" s="51" t="str">
        <f t="shared" si="0"/>
        <v>1</v>
      </c>
    </row>
    <row r="34" spans="1:6" ht="15" customHeight="1" x14ac:dyDescent="0.25">
      <c r="A34" s="6" t="s">
        <v>6</v>
      </c>
      <c r="B34" s="46" t="s">
        <v>16</v>
      </c>
      <c r="C34" s="46" t="s">
        <v>502</v>
      </c>
      <c r="D34" s="46" t="str">
        <f>IF(AND(PFE.01.02.31!C12=Codes!C2,'PF.50.01.28'!D4=0),"True",IF(AND(PFE.01.02.31!C12=Codes!C3,'PF.50.01.28'!D4&gt;=0),"True",IF(AND(PFE.01.02.31!C12=Codes!C4,'PF.50.01.28'!D4&gt;=0), "True", "False")))</f>
        <v>False</v>
      </c>
      <c r="E34" s="48" t="s">
        <v>537</v>
      </c>
      <c r="F34" s="51" t="str">
        <f t="shared" si="0"/>
        <v>1</v>
      </c>
    </row>
    <row r="35" spans="1:6" ht="15" customHeight="1" x14ac:dyDescent="0.25">
      <c r="A35" s="6" t="s">
        <v>6</v>
      </c>
      <c r="B35" s="46" t="s">
        <v>18</v>
      </c>
      <c r="C35" s="46" t="s">
        <v>502</v>
      </c>
      <c r="D35" s="46" t="str">
        <f>IF(AND(PFE.01.02.31!C12=Codes!C2,'PF.50.01.28'!D5=0),"True",IF(AND(PFE.01.02.31!C12=Codes!C3,'PF.50.01.28'!D5&gt;=0),"True",IF(AND(PFE.01.02.31!C12=Codes!C4,'PF.50.01.28'!D5&gt;=0), "True", "False")))</f>
        <v>False</v>
      </c>
      <c r="E35" s="48" t="s">
        <v>537</v>
      </c>
      <c r="F35" s="51" t="str">
        <f t="shared" si="0"/>
        <v>1</v>
      </c>
    </row>
    <row r="36" spans="1:6" ht="15" customHeight="1" x14ac:dyDescent="0.25">
      <c r="A36" s="6" t="s">
        <v>6</v>
      </c>
      <c r="B36" s="46" t="s">
        <v>14</v>
      </c>
      <c r="C36" s="47" t="s">
        <v>503</v>
      </c>
      <c r="D36" s="47" t="str">
        <f>IF(SUM('PF.50.01.28'!C3:D3)='PF.50.01.28'!E3, "True", "False")</f>
        <v>True</v>
      </c>
      <c r="E36" s="48" t="s">
        <v>536</v>
      </c>
      <c r="F36" s="51" t="str">
        <f t="shared" si="0"/>
        <v>0</v>
      </c>
    </row>
    <row r="37" spans="1:6" ht="15" customHeight="1" x14ac:dyDescent="0.25">
      <c r="A37" s="6" t="s">
        <v>6</v>
      </c>
      <c r="B37" s="46" t="s">
        <v>16</v>
      </c>
      <c r="C37" s="47" t="s">
        <v>503</v>
      </c>
      <c r="D37" s="47" t="str">
        <f>IF(SUM('PF.50.01.28'!C4:D4)='PF.50.01.28'!E4, "True", "False")</f>
        <v>True</v>
      </c>
      <c r="E37" s="48" t="s">
        <v>536</v>
      </c>
      <c r="F37" s="51" t="str">
        <f t="shared" ref="F37:F70" si="1">IF(D37 = "TRUE", "0","1")</f>
        <v>0</v>
      </c>
    </row>
    <row r="38" spans="1:6" ht="15" customHeight="1" x14ac:dyDescent="0.25">
      <c r="A38" s="6" t="s">
        <v>6</v>
      </c>
      <c r="B38" s="46" t="s">
        <v>18</v>
      </c>
      <c r="C38" s="47" t="s">
        <v>503</v>
      </c>
      <c r="D38" s="47" t="str">
        <f>IF(SUM('PF.50.01.28'!C5:D5)='PF.50.01.28'!E5, "True", "False")</f>
        <v>True</v>
      </c>
      <c r="E38" s="48" t="s">
        <v>536</v>
      </c>
      <c r="F38" s="51" t="str">
        <f t="shared" ref="F38:F61" si="2">IF(D38 = "TRUE", "0","1")</f>
        <v>0</v>
      </c>
    </row>
    <row r="39" spans="1:6" ht="15" customHeight="1" x14ac:dyDescent="0.25">
      <c r="A39" s="6" t="s">
        <v>6</v>
      </c>
      <c r="B39" s="46"/>
      <c r="C39" s="46"/>
      <c r="D39" s="46" t="str">
        <f>IF(COUNTBLANK('PF.50.01.28'!C3:E5)&gt;7, "False", "True")</f>
        <v>False</v>
      </c>
      <c r="E39" s="48" t="s">
        <v>539</v>
      </c>
      <c r="F39" s="51" t="str">
        <f t="shared" si="2"/>
        <v>1</v>
      </c>
    </row>
    <row r="40" spans="1:6" ht="15" customHeight="1" x14ac:dyDescent="0.25">
      <c r="A40" s="6" t="s">
        <v>7</v>
      </c>
      <c r="B40" s="46" t="s">
        <v>14</v>
      </c>
      <c r="C40" s="46" t="s">
        <v>10</v>
      </c>
      <c r="D40" s="46" t="str">
        <f>IF(AND(PFE.01.02.31!C12=Codes!C3,'PF.51.01.28'!C4=0),"True",IF(AND(PFE.01.02.31!C12=Codes!C2,'PF.51.01.28'!C4&gt;=0),"True",IF(AND(PFE.01.02.31!C12=Codes!C4,'PF.51.01.28'!C4&gt;=0),"True","False")))</f>
        <v>False</v>
      </c>
      <c r="E40" s="48" t="s">
        <v>538</v>
      </c>
      <c r="F40" s="51" t="str">
        <f t="shared" si="2"/>
        <v>1</v>
      </c>
    </row>
    <row r="41" spans="1:6" ht="15" customHeight="1" x14ac:dyDescent="0.25">
      <c r="A41" s="6" t="s">
        <v>7</v>
      </c>
      <c r="B41" s="46" t="s">
        <v>24</v>
      </c>
      <c r="C41" s="46" t="s">
        <v>10</v>
      </c>
      <c r="D41" s="46" t="str">
        <f>IF(AND(PFE.01.02.31!C12=Codes!C3,'PF.51.01.28'!C6=0),"True",IF(AND(PFE.01.02.31!C12=Codes!C2,'PF.51.01.28'!C6&gt;=0),"True",IF(AND(PFE.01.02.31!C12=Codes!C4,'PF.51.01.28'!C6&gt;=0),"True","False")))</f>
        <v>False</v>
      </c>
      <c r="E41" s="48" t="s">
        <v>538</v>
      </c>
      <c r="F41" s="51" t="str">
        <f t="shared" si="2"/>
        <v>1</v>
      </c>
    </row>
    <row r="42" spans="1:6" ht="15" customHeight="1" x14ac:dyDescent="0.25">
      <c r="A42" s="6" t="s">
        <v>7</v>
      </c>
      <c r="B42" s="46" t="s">
        <v>14</v>
      </c>
      <c r="C42" s="46" t="s">
        <v>502</v>
      </c>
      <c r="D42" s="46" t="str">
        <f>IF(AND(PFE.01.02.31!C12=Codes!C2,'PF.51.01.28'!D4=0),"True",IF(AND(PFE.01.02.31!C12=Codes!C3,'PF.51.01.28'!D4&gt;=0),"True",IF(AND(PFE.01.02.31!C12=Codes!C4,'PF.51.01.28'!D4&gt;=0),"True","False")))</f>
        <v>False</v>
      </c>
      <c r="E42" s="48" t="s">
        <v>537</v>
      </c>
      <c r="F42" s="51" t="str">
        <f t="shared" si="2"/>
        <v>1</v>
      </c>
    </row>
    <row r="43" spans="1:6" ht="15" customHeight="1" x14ac:dyDescent="0.25">
      <c r="A43" s="6" t="s">
        <v>7</v>
      </c>
      <c r="B43" s="46" t="s">
        <v>24</v>
      </c>
      <c r="C43" s="46" t="s">
        <v>502</v>
      </c>
      <c r="D43" s="46" t="str">
        <f>IF(AND(PFE.01.02.31!C12=Codes!C2,'PF.51.01.28'!D6=0),"True",IF(AND(PFE.01.02.31!C12=Codes!C3,'PF.51.01.28'!D6&gt;=0),"True",IF(AND(PFE.01.02.31!C12=Codes!C4,'PF.51.01.28'!D6&gt;=0),"True","False")))</f>
        <v>False</v>
      </c>
      <c r="E43" s="48" t="s">
        <v>537</v>
      </c>
      <c r="F43" s="51" t="str">
        <f t="shared" si="2"/>
        <v>1</v>
      </c>
    </row>
    <row r="44" spans="1:6" ht="15" customHeight="1" x14ac:dyDescent="0.25">
      <c r="A44" s="6" t="s">
        <v>7</v>
      </c>
      <c r="B44" s="46" t="s">
        <v>14</v>
      </c>
      <c r="C44" s="46" t="s">
        <v>503</v>
      </c>
      <c r="D44" s="46" t="str">
        <f>IF('PF.51.01.28'!E4=SUM('PF.51.01.28'!C4:D4), "True", "False")</f>
        <v>True</v>
      </c>
      <c r="E44" s="48" t="s">
        <v>536</v>
      </c>
      <c r="F44" s="51" t="str">
        <f t="shared" si="2"/>
        <v>0</v>
      </c>
    </row>
    <row r="45" spans="1:6" ht="15" customHeight="1" x14ac:dyDescent="0.25">
      <c r="A45" s="6" t="s">
        <v>7</v>
      </c>
      <c r="B45" s="46" t="s">
        <v>24</v>
      </c>
      <c r="C45" s="46" t="s">
        <v>503</v>
      </c>
      <c r="D45" s="46" t="str">
        <f>IF('PF.51.01.28'!E6=SUM('PF.51.01.28'!C6:D6), "True", "False")</f>
        <v>True</v>
      </c>
      <c r="E45" s="48" t="s">
        <v>536</v>
      </c>
      <c r="F45" s="51" t="str">
        <f t="shared" si="2"/>
        <v>0</v>
      </c>
    </row>
    <row r="46" spans="1:6" ht="15" customHeight="1" x14ac:dyDescent="0.25">
      <c r="A46" s="6" t="s">
        <v>8</v>
      </c>
      <c r="B46" s="46" t="s">
        <v>16</v>
      </c>
      <c r="C46" s="46" t="s">
        <v>10</v>
      </c>
      <c r="D46" s="46" t="str">
        <f>IF(AND(PFE.01.02.31!C12=Codes!C3,PFE.02.01.32!C4=0),"True",IF(AND(PFE.01.02.31!C12=Codes!C2,PFE.02.01.32!C4&gt;=0),"True",IF(AND(PFE.01.02.31!C12=Codes!C4,PFE.02.01.32!C4&gt;=0),"True","False")))</f>
        <v>False</v>
      </c>
      <c r="E46" s="48" t="s">
        <v>538</v>
      </c>
      <c r="F46" s="51" t="str">
        <f t="shared" si="2"/>
        <v>1</v>
      </c>
    </row>
    <row r="47" spans="1:6" ht="15" customHeight="1" x14ac:dyDescent="0.25">
      <c r="A47" s="6" t="s">
        <v>8</v>
      </c>
      <c r="B47" s="46" t="s">
        <v>18</v>
      </c>
      <c r="C47" s="46" t="s">
        <v>10</v>
      </c>
      <c r="D47" s="46" t="str">
        <f>IF(AND(PFE.01.02.31!C$12=Codes!C$3,PFE.02.01.32!C5=0),"True",IF(AND(PFE.01.02.31!C$12=Codes!C$2,PFE.02.01.32!C5&gt;=0),"True",IF(AND(PFE.01.02.31!C$12=Codes!C$4,PFE.02.01.32!C5&gt;=0),"True","False")))</f>
        <v>False</v>
      </c>
      <c r="E47" s="48" t="s">
        <v>538</v>
      </c>
      <c r="F47" s="51" t="str">
        <f t="shared" si="2"/>
        <v>1</v>
      </c>
    </row>
    <row r="48" spans="1:6" ht="15" customHeight="1" x14ac:dyDescent="0.25">
      <c r="A48" s="6" t="s">
        <v>8</v>
      </c>
      <c r="B48" s="46" t="s">
        <v>24</v>
      </c>
      <c r="C48" s="46" t="s">
        <v>10</v>
      </c>
      <c r="D48" s="46" t="str">
        <f>IF(AND(PFE.01.02.31!C$12=Codes!C$3,PFE.02.01.32!C6=0),"True",IF(AND(PFE.01.02.31!C$12=Codes!C$2,PFE.02.01.32!C6&gt;=0),"True",IF(AND(PFE.01.02.31!C$12=Codes!C$4,PFE.02.01.32!C6&gt;=0),"True","False")))</f>
        <v>False</v>
      </c>
      <c r="E48" s="48" t="s">
        <v>538</v>
      </c>
      <c r="F48" s="51" t="str">
        <f t="shared" si="2"/>
        <v>1</v>
      </c>
    </row>
    <row r="49" spans="1:6" ht="15" customHeight="1" x14ac:dyDescent="0.25">
      <c r="A49" s="6" t="s">
        <v>8</v>
      </c>
      <c r="B49" s="46" t="s">
        <v>36</v>
      </c>
      <c r="C49" s="46" t="s">
        <v>10</v>
      </c>
      <c r="D49" s="46" t="str">
        <f>IF(AND(PFE.01.02.31!C$12=Codes!C$3,PFE.02.01.32!C7=0),"True",IF(AND(PFE.01.02.31!C$12=Codes!C$2,PFE.02.01.32!C7&gt;=0),"True",IF(AND(PFE.01.02.31!C$12=Codes!C$4,PFE.02.01.32!C7&gt;=0),"True","False")))</f>
        <v>False</v>
      </c>
      <c r="E49" s="48" t="s">
        <v>538</v>
      </c>
      <c r="F49" s="51" t="str">
        <f t="shared" si="2"/>
        <v>1</v>
      </c>
    </row>
    <row r="50" spans="1:6" ht="15" customHeight="1" x14ac:dyDescent="0.25">
      <c r="A50" s="6" t="s">
        <v>8</v>
      </c>
      <c r="B50" s="46" t="s">
        <v>523</v>
      </c>
      <c r="C50" s="46" t="s">
        <v>10</v>
      </c>
      <c r="D50" s="46" t="str">
        <f>IF(AND(PFE.01.02.31!C$12=Codes!C$3,PFE.02.01.32!C8=0),"True",IF(AND(PFE.01.02.31!C$12=Codes!C$2,PFE.02.01.32!C8&gt;=0),"True",IF(AND(PFE.01.02.31!C$12=Codes!C$4,PFE.02.01.32!C8&gt;=0),"True","False")))</f>
        <v>False</v>
      </c>
      <c r="E50" s="48" t="s">
        <v>538</v>
      </c>
      <c r="F50" s="51" t="str">
        <f t="shared" si="2"/>
        <v>1</v>
      </c>
    </row>
    <row r="51" spans="1:6" ht="15" customHeight="1" x14ac:dyDescent="0.25">
      <c r="A51" s="6" t="s">
        <v>8</v>
      </c>
      <c r="B51" s="46" t="s">
        <v>527</v>
      </c>
      <c r="C51" s="46" t="s">
        <v>10</v>
      </c>
      <c r="D51" s="46" t="str">
        <f>IF(AND(PFE.01.02.31!C$12=Codes!C$3,PFE.02.01.32!C10=0),"True",IF(AND(PFE.01.02.31!C$12=Codes!C$2,PFE.02.01.32!C10&gt;=0),"True",IF(AND(PFE.01.02.31!C$12=Codes!C$4,PFE.02.01.32!C10&gt;=0),"True","False")))</f>
        <v>False</v>
      </c>
      <c r="E51" s="48" t="s">
        <v>538</v>
      </c>
      <c r="F51" s="51" t="str">
        <f t="shared" si="2"/>
        <v>1</v>
      </c>
    </row>
    <row r="52" spans="1:6" ht="15" customHeight="1" x14ac:dyDescent="0.25">
      <c r="A52" s="6" t="s">
        <v>8</v>
      </c>
      <c r="B52" s="46" t="s">
        <v>527</v>
      </c>
      <c r="C52" s="46" t="s">
        <v>10</v>
      </c>
      <c r="D52" s="46" t="str">
        <f>IF(SUM(PFE.02.01.32!C4:C8)=PFE.02.01.32!C10, "True", "False")</f>
        <v>True</v>
      </c>
      <c r="E52" s="48" t="s">
        <v>545</v>
      </c>
      <c r="F52" s="51" t="str">
        <f t="shared" si="2"/>
        <v>0</v>
      </c>
    </row>
    <row r="53" spans="1:6" ht="15" customHeight="1" x14ac:dyDescent="0.25">
      <c r="A53" s="6" t="s">
        <v>8</v>
      </c>
      <c r="B53" s="46" t="s">
        <v>530</v>
      </c>
      <c r="C53" s="46" t="s">
        <v>10</v>
      </c>
      <c r="D53" s="46" t="str">
        <f>IF(AND(PFE.01.02.31!C$12=Codes!C$3,PFE.02.01.32!C12=0),"True",IF(AND(PFE.01.02.31!C$12=Codes!C$2,PFE.02.01.32!C12&gt;=0),"True",IF(AND(PFE.01.02.31!C$12=Codes!C$4,PFE.02.01.32!C12&gt;=0),"True","False")))</f>
        <v>False</v>
      </c>
      <c r="E53" s="48" t="s">
        <v>538</v>
      </c>
      <c r="F53" s="51" t="str">
        <f t="shared" si="2"/>
        <v>1</v>
      </c>
    </row>
    <row r="54" spans="1:6" ht="15" customHeight="1" x14ac:dyDescent="0.25">
      <c r="A54" s="6" t="s">
        <v>8</v>
      </c>
      <c r="B54" s="46" t="s">
        <v>16</v>
      </c>
      <c r="C54" s="46" t="s">
        <v>502</v>
      </c>
      <c r="D54" s="46" t="str">
        <f>IF(AND(PFE.01.02.31!C12=Codes!C2,PFE.02.01.32!D4=0),"True",IF(AND(PFE.01.02.31!C12=Codes!C3,PFE.02.01.32!D4&gt;=0),"True",IF(AND(PFE.01.02.31!C12=Codes!C4,PFE.02.01.32!D4&gt;=0),"True","False")))</f>
        <v>False</v>
      </c>
      <c r="E54" s="48" t="s">
        <v>537</v>
      </c>
      <c r="F54" s="51" t="str">
        <f t="shared" si="2"/>
        <v>1</v>
      </c>
    </row>
    <row r="55" spans="1:6" ht="15" customHeight="1" x14ac:dyDescent="0.25">
      <c r="A55" s="6" t="s">
        <v>8</v>
      </c>
      <c r="B55" s="46" t="s">
        <v>18</v>
      </c>
      <c r="C55" s="46" t="s">
        <v>502</v>
      </c>
      <c r="D55" s="46" t="str">
        <f>IF(AND(PFE.01.02.31!C12=Codes!C2,PFE.02.01.32!D5=0),"True",IF(AND(PFE.01.02.31!C12=Codes!C3,PFE.02.01.32!D5&gt;=0),"True",IF(AND(PFE.01.02.31!C12=Codes!C4,PFE.02.01.32!D5&gt;=0),"True","False")))</f>
        <v>False</v>
      </c>
      <c r="E55" s="48" t="s">
        <v>537</v>
      </c>
      <c r="F55" s="51" t="str">
        <f t="shared" si="2"/>
        <v>1</v>
      </c>
    </row>
    <row r="56" spans="1:6" ht="15" customHeight="1" x14ac:dyDescent="0.25">
      <c r="A56" s="6" t="s">
        <v>8</v>
      </c>
      <c r="B56" s="46" t="s">
        <v>24</v>
      </c>
      <c r="C56" s="46" t="s">
        <v>502</v>
      </c>
      <c r="D56" s="46" t="str">
        <f>IF(AND(PFE.01.02.31!C12=Codes!C2,PFE.02.01.32!D6=0),"True",IF(AND(PFE.01.02.31!C12=Codes!C3,PFE.02.01.32!D6&gt;=0),"True",IF(AND(PFE.01.02.31!C12=Codes!C4,PFE.02.01.32!D6&gt;=0),"True","False")))</f>
        <v>False</v>
      </c>
      <c r="E56" s="48" t="s">
        <v>537</v>
      </c>
      <c r="F56" s="51" t="str">
        <f t="shared" si="2"/>
        <v>1</v>
      </c>
    </row>
    <row r="57" spans="1:6" ht="15" customHeight="1" x14ac:dyDescent="0.25">
      <c r="A57" s="6" t="s">
        <v>8</v>
      </c>
      <c r="B57" s="46" t="s">
        <v>36</v>
      </c>
      <c r="C57" s="46" t="s">
        <v>502</v>
      </c>
      <c r="D57" s="46" t="str">
        <f>IF(AND(PFE.01.02.31!C12=Codes!C2,PFE.02.01.32!D7=0),"True",IF(AND(PFE.01.02.31!C12=Codes!C3,PFE.02.01.32!D7&gt;=0),"True",IF(AND(PFE.01.02.31!C12=Codes!C4,PFE.02.01.32!D7&gt;=0),"True","False")))</f>
        <v>False</v>
      </c>
      <c r="E57" s="48" t="s">
        <v>537</v>
      </c>
      <c r="F57" s="51" t="str">
        <f t="shared" si="2"/>
        <v>1</v>
      </c>
    </row>
    <row r="58" spans="1:6" ht="15" customHeight="1" x14ac:dyDescent="0.25">
      <c r="A58" s="6" t="s">
        <v>8</v>
      </c>
      <c r="B58" s="46" t="s">
        <v>523</v>
      </c>
      <c r="C58" s="46" t="s">
        <v>502</v>
      </c>
      <c r="D58" s="46" t="str">
        <f>IF(AND(PFE.01.02.31!C12=Codes!C2,PFE.02.01.32!D8=0),"True",IF(AND(PFE.01.02.31!C12=Codes!C3,PFE.02.01.32!D8&gt;=0),"True",IF(AND(PFE.01.02.31!C12=Codes!C4,PFE.02.01.32!D8&gt;=0),"True","False")))</f>
        <v>False</v>
      </c>
      <c r="E58" s="48" t="s">
        <v>537</v>
      </c>
      <c r="F58" s="51" t="str">
        <f t="shared" si="2"/>
        <v>1</v>
      </c>
    </row>
    <row r="59" spans="1:6" ht="15" customHeight="1" x14ac:dyDescent="0.25">
      <c r="A59" s="6" t="s">
        <v>8</v>
      </c>
      <c r="B59" s="46" t="s">
        <v>527</v>
      </c>
      <c r="C59" s="46" t="s">
        <v>502</v>
      </c>
      <c r="D59" s="46" t="str">
        <f>IF(AND(PFE.01.02.31!C12=Codes!C2,PFE.02.01.32!D10=0),"True",IF(AND(PFE.01.02.31!C12=Codes!C3,PFE.02.01.32!D10&gt;=0),"True",IF(AND(PFE.01.02.31!C12=Codes!C4,PFE.02.01.32!D10&gt;=0),"True","False")))</f>
        <v>False</v>
      </c>
      <c r="E59" s="48" t="s">
        <v>537</v>
      </c>
      <c r="F59" s="51" t="str">
        <f t="shared" si="2"/>
        <v>1</v>
      </c>
    </row>
    <row r="60" spans="1:6" ht="15" customHeight="1" x14ac:dyDescent="0.25">
      <c r="A60" s="6" t="s">
        <v>8</v>
      </c>
      <c r="B60" s="46" t="s">
        <v>527</v>
      </c>
      <c r="C60" s="46" t="s">
        <v>502</v>
      </c>
      <c r="D60" s="46" t="str">
        <f>IF(SUM(PFE.02.01.32!D4:D8)=PFE.02.01.32!D10, "True", "False")</f>
        <v>True</v>
      </c>
      <c r="E60" s="48" t="s">
        <v>545</v>
      </c>
      <c r="F60" s="51" t="str">
        <f t="shared" si="2"/>
        <v>0</v>
      </c>
    </row>
    <row r="61" spans="1:6" ht="15" customHeight="1" x14ac:dyDescent="0.25">
      <c r="A61" s="6" t="s">
        <v>8</v>
      </c>
      <c r="B61" s="46" t="s">
        <v>530</v>
      </c>
      <c r="C61" s="46" t="s">
        <v>502</v>
      </c>
      <c r="D61" s="46" t="str">
        <f>IF(AND(PFE.01.02.31!C12=Codes!C2,PFE.02.01.32!D12=0),"True",IF(AND(PFE.01.02.31!C12=Codes!C3,PFE.02.01.32!D12&gt;=0),"True",IF(AND(PFE.01.02.31!C12=Codes!C4,PFE.02.01.32!D12&gt;=0),"True","False")))</f>
        <v>False</v>
      </c>
      <c r="E61" s="48" t="s">
        <v>537</v>
      </c>
      <c r="F61" s="51" t="str">
        <f t="shared" si="2"/>
        <v>1</v>
      </c>
    </row>
    <row r="62" spans="1:6" ht="15" customHeight="1" x14ac:dyDescent="0.25">
      <c r="A62" s="6" t="s">
        <v>8</v>
      </c>
      <c r="B62" s="46" t="s">
        <v>16</v>
      </c>
      <c r="C62" s="46" t="s">
        <v>503</v>
      </c>
      <c r="D62" s="47" t="str">
        <f>IF(PFE.02.01.32!E4=SUM(PFE.02.01.32!C4:D4), "True", "False")</f>
        <v>True</v>
      </c>
      <c r="E62" s="48" t="s">
        <v>536</v>
      </c>
      <c r="F62" s="51" t="str">
        <f t="shared" si="1"/>
        <v>0</v>
      </c>
    </row>
    <row r="63" spans="1:6" ht="15" customHeight="1" x14ac:dyDescent="0.25">
      <c r="A63" s="6" t="s">
        <v>8</v>
      </c>
      <c r="B63" s="46" t="s">
        <v>18</v>
      </c>
      <c r="C63" s="46" t="s">
        <v>503</v>
      </c>
      <c r="D63" s="47" t="str">
        <f>IF(PFE.02.01.32!E5=SUM(PFE.02.01.32!C5:D5), "True", "False")</f>
        <v>True</v>
      </c>
      <c r="E63" s="48" t="s">
        <v>536</v>
      </c>
      <c r="F63" s="51" t="str">
        <f t="shared" si="1"/>
        <v>0</v>
      </c>
    </row>
    <row r="64" spans="1:6" ht="15" customHeight="1" x14ac:dyDescent="0.25">
      <c r="A64" s="6" t="s">
        <v>8</v>
      </c>
      <c r="B64" s="46" t="s">
        <v>24</v>
      </c>
      <c r="C64" s="46" t="s">
        <v>503</v>
      </c>
      <c r="D64" s="47" t="str">
        <f>IF(PFE.02.01.32!E6=SUM(PFE.02.01.32!C6:D6), "True", "False")</f>
        <v>True</v>
      </c>
      <c r="E64" s="48" t="s">
        <v>536</v>
      </c>
      <c r="F64" s="51" t="str">
        <f t="shared" si="1"/>
        <v>0</v>
      </c>
    </row>
    <row r="65" spans="1:6" ht="15" customHeight="1" x14ac:dyDescent="0.25">
      <c r="A65" s="6" t="s">
        <v>8</v>
      </c>
      <c r="B65" s="46" t="s">
        <v>36</v>
      </c>
      <c r="C65" s="46" t="s">
        <v>503</v>
      </c>
      <c r="D65" s="47" t="str">
        <f>IF(PFE.02.01.32!E7=SUM(PFE.02.01.32!C7:D7), "True", "False")</f>
        <v>True</v>
      </c>
      <c r="E65" s="48" t="s">
        <v>536</v>
      </c>
      <c r="F65" s="51" t="str">
        <f t="shared" si="1"/>
        <v>0</v>
      </c>
    </row>
    <row r="66" spans="1:6" ht="15" customHeight="1" x14ac:dyDescent="0.25">
      <c r="A66" s="6" t="s">
        <v>8</v>
      </c>
      <c r="B66" s="46" t="s">
        <v>523</v>
      </c>
      <c r="C66" s="46" t="s">
        <v>503</v>
      </c>
      <c r="D66" s="47" t="str">
        <f>IF(PFE.02.01.32!E8=SUM(PFE.02.01.32!C8:D8), "True", "False")</f>
        <v>True</v>
      </c>
      <c r="E66" s="48" t="s">
        <v>536</v>
      </c>
      <c r="F66" s="51" t="str">
        <f t="shared" si="1"/>
        <v>0</v>
      </c>
    </row>
    <row r="67" spans="1:6" ht="15" customHeight="1" x14ac:dyDescent="0.25">
      <c r="A67" s="6" t="s">
        <v>8</v>
      </c>
      <c r="B67" s="46" t="s">
        <v>523</v>
      </c>
      <c r="C67" s="46" t="s">
        <v>503</v>
      </c>
      <c r="D67" s="47" t="str">
        <f>IF(PFE.02.01.32!E8&gt;=PFE.02.01.32!E9, "True", "False")</f>
        <v>True</v>
      </c>
      <c r="E67" s="48" t="s">
        <v>544</v>
      </c>
      <c r="F67" s="51" t="str">
        <f>IF(D67 = "TRUE", "0","1")</f>
        <v>0</v>
      </c>
    </row>
    <row r="68" spans="1:6" ht="15" customHeight="1" x14ac:dyDescent="0.25">
      <c r="A68" s="6" t="s">
        <v>8</v>
      </c>
      <c r="B68" s="46" t="s">
        <v>527</v>
      </c>
      <c r="C68" s="46" t="s">
        <v>503</v>
      </c>
      <c r="D68" s="47" t="str">
        <f>IF(PFE.02.01.32!E10=SUM(PFE.02.01.32!C10:D10), "True", "False")</f>
        <v>True</v>
      </c>
      <c r="E68" s="48" t="s">
        <v>536</v>
      </c>
      <c r="F68" s="51" t="str">
        <f t="shared" si="1"/>
        <v>0</v>
      </c>
    </row>
    <row r="69" spans="1:6" ht="15" customHeight="1" x14ac:dyDescent="0.25">
      <c r="A69" s="6" t="s">
        <v>8</v>
      </c>
      <c r="B69" s="46" t="s">
        <v>527</v>
      </c>
      <c r="C69" s="46" t="s">
        <v>503</v>
      </c>
      <c r="D69" s="46" t="str">
        <f>IF(SUM(PFE.02.01.32!E4:E8)=PFE.02.01.32!E10, "True", "False")</f>
        <v>True</v>
      </c>
      <c r="E69" s="48" t="s">
        <v>545</v>
      </c>
      <c r="F69" s="51" t="str">
        <f>IF(D69 = "TRUE", "0","1")</f>
        <v>0</v>
      </c>
    </row>
    <row r="70" spans="1:6" ht="15" customHeight="1" x14ac:dyDescent="0.25">
      <c r="A70" s="6" t="s">
        <v>8</v>
      </c>
      <c r="B70" s="46" t="s">
        <v>530</v>
      </c>
      <c r="C70" s="46" t="s">
        <v>503</v>
      </c>
      <c r="D70" s="46" t="str">
        <f>IF(PFE.02.01.32!E12=SUM(PFE.02.01.32!C12:D12),"True","False")</f>
        <v>True</v>
      </c>
      <c r="E70" s="48" t="s">
        <v>536</v>
      </c>
      <c r="F70" s="51" t="str">
        <f t="shared" si="1"/>
        <v>0</v>
      </c>
    </row>
    <row r="71" spans="1:6" ht="15" customHeight="1" x14ac:dyDescent="0.25">
      <c r="A71" s="6" t="s">
        <v>8</v>
      </c>
      <c r="B71" s="46"/>
      <c r="C71" s="46"/>
      <c r="D71" s="46" t="str">
        <f>IF(COUNTBLANK(PFE.02.01.32!C4:E12)&gt;21, "False", "True")</f>
        <v>False</v>
      </c>
      <c r="E71" s="48" t="s">
        <v>539</v>
      </c>
      <c r="F71" s="51" t="str">
        <f>IF(D71 = "TRUE", "0","1")</f>
        <v>1</v>
      </c>
    </row>
    <row r="72" spans="1:6" hidden="1" x14ac:dyDescent="0.25"/>
    <row r="73" spans="1:6" hidden="1" x14ac:dyDescent="0.25"/>
    <row r="74" spans="1:6" hidden="1" x14ac:dyDescent="0.25"/>
    <row r="75" spans="1:6" hidden="1" x14ac:dyDescent="0.25"/>
    <row r="76" spans="1:6" hidden="1" x14ac:dyDescent="0.25"/>
    <row r="77" spans="1:6" hidden="1" x14ac:dyDescent="0.25"/>
    <row r="78" spans="1:6" hidden="1" x14ac:dyDescent="0.25"/>
    <row r="79" spans="1:6" hidden="1" x14ac:dyDescent="0.25"/>
    <row r="80" spans="1: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sheetData>
  <sheetProtection algorithmName="SHA-512" hashValue="kLRCqf0/d9jayz+3uhj8INknfp06XuDt4JsZoOJD3t4T3VG0NND6duDzRd6HYOgcZlB+zUIYXNjyAzFKKJqIxA==" saltValue="KZeTuYD2VA9o69+wCE+RJA==" spinCount="100000" sheet="1" objects="1" scenarios="1"/>
  <autoFilter ref="A1:F1"/>
  <conditionalFormatting sqref="D2:D35 D37:D70">
    <cfRule type="containsText" dxfId="2" priority="3" operator="containsText" text="False">
      <formula>NOT(ISERROR(SEARCH("False",D2)))</formula>
    </cfRule>
  </conditionalFormatting>
  <conditionalFormatting sqref="D36">
    <cfRule type="containsText" dxfId="1" priority="2" operator="containsText" text="False">
      <formula>NOT(ISERROR(SEARCH("False",D36)))</formula>
    </cfRule>
  </conditionalFormatting>
  <conditionalFormatting sqref="D71">
    <cfRule type="containsText" dxfId="0" priority="1" operator="containsText" text="False">
      <formula>NOT(ISERROR(SEARCH("False",D71)))</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52"/>
  <sheetViews>
    <sheetView workbookViewId="0">
      <selection activeCell="G2" sqref="G2"/>
    </sheetView>
  </sheetViews>
  <sheetFormatPr defaultColWidth="0" defaultRowHeight="15" zeroHeight="1" x14ac:dyDescent="0.25"/>
  <cols>
    <col min="1" max="1" width="10.7109375" bestFit="1" customWidth="1"/>
    <col min="2" max="2" width="36.28515625" bestFit="1" customWidth="1"/>
    <col min="3" max="3" width="37" bestFit="1" customWidth="1"/>
    <col min="4" max="4" width="93" bestFit="1" customWidth="1"/>
    <col min="5" max="5" width="30.5703125" bestFit="1" customWidth="1"/>
    <col min="6" max="6" width="79.140625" bestFit="1" customWidth="1"/>
    <col min="7" max="7" width="49.42578125" bestFit="1" customWidth="1"/>
    <col min="8" max="8" width="68.5703125" bestFit="1" customWidth="1"/>
    <col min="9" max="16384" width="9.140625" hidden="1"/>
  </cols>
  <sheetData>
    <row r="1" spans="1:8" x14ac:dyDescent="0.25">
      <c r="A1" s="34" t="s">
        <v>43</v>
      </c>
      <c r="B1" s="35" t="s">
        <v>23</v>
      </c>
      <c r="C1" s="34" t="s">
        <v>31</v>
      </c>
      <c r="D1" s="34" t="s">
        <v>29</v>
      </c>
      <c r="E1" s="35" t="s">
        <v>33</v>
      </c>
      <c r="F1" s="34" t="s">
        <v>41</v>
      </c>
      <c r="G1" s="34" t="s">
        <v>44</v>
      </c>
      <c r="H1" s="34" t="s">
        <v>39</v>
      </c>
    </row>
    <row r="2" spans="1:8" x14ac:dyDescent="0.25">
      <c r="A2" t="s">
        <v>45</v>
      </c>
      <c r="B2" t="s">
        <v>46</v>
      </c>
      <c r="C2" t="s">
        <v>47</v>
      </c>
      <c r="D2" t="s">
        <v>48</v>
      </c>
      <c r="E2" t="s">
        <v>49</v>
      </c>
      <c r="F2" t="s">
        <v>50</v>
      </c>
      <c r="G2" t="s">
        <v>267</v>
      </c>
      <c r="H2" t="s">
        <v>50</v>
      </c>
    </row>
    <row r="3" spans="1:8" x14ac:dyDescent="0.25">
      <c r="A3" t="s">
        <v>52</v>
      </c>
      <c r="B3" t="s">
        <v>53</v>
      </c>
      <c r="C3" t="s">
        <v>54</v>
      </c>
      <c r="D3" t="s">
        <v>55</v>
      </c>
      <c r="E3" t="s">
        <v>56</v>
      </c>
      <c r="F3" t="s">
        <v>57</v>
      </c>
      <c r="G3" t="s">
        <v>51</v>
      </c>
      <c r="H3" t="s">
        <v>59</v>
      </c>
    </row>
    <row r="4" spans="1:8" x14ac:dyDescent="0.25">
      <c r="A4" t="s">
        <v>60</v>
      </c>
      <c r="B4" s="36"/>
      <c r="C4" t="s">
        <v>61</v>
      </c>
      <c r="D4" t="s">
        <v>62</v>
      </c>
      <c r="E4" s="36"/>
      <c r="F4" t="s">
        <v>63</v>
      </c>
      <c r="G4" t="s">
        <v>58</v>
      </c>
      <c r="H4" t="s">
        <v>65</v>
      </c>
    </row>
    <row r="5" spans="1:8" x14ac:dyDescent="0.25">
      <c r="A5" t="s">
        <v>66</v>
      </c>
      <c r="B5" s="36"/>
      <c r="C5" s="36"/>
      <c r="D5" t="s">
        <v>67</v>
      </c>
      <c r="E5" s="36"/>
      <c r="F5" s="36"/>
      <c r="G5" t="s">
        <v>64</v>
      </c>
      <c r="H5" t="s">
        <v>69</v>
      </c>
    </row>
    <row r="6" spans="1:8" x14ac:dyDescent="0.25">
      <c r="A6" t="s">
        <v>70</v>
      </c>
      <c r="B6" s="36"/>
      <c r="C6" s="36"/>
      <c r="D6" t="s">
        <v>71</v>
      </c>
      <c r="E6" s="36"/>
      <c r="F6" s="36"/>
      <c r="G6" t="s">
        <v>68</v>
      </c>
      <c r="H6" s="36"/>
    </row>
    <row r="7" spans="1:8" x14ac:dyDescent="0.25">
      <c r="A7" t="s">
        <v>73</v>
      </c>
      <c r="B7" s="36"/>
      <c r="C7" s="36"/>
      <c r="D7" t="s">
        <v>74</v>
      </c>
      <c r="E7" s="36"/>
      <c r="F7" s="36"/>
      <c r="G7" t="s">
        <v>72</v>
      </c>
      <c r="H7" s="36"/>
    </row>
    <row r="8" spans="1:8" x14ac:dyDescent="0.25">
      <c r="A8" t="s">
        <v>76</v>
      </c>
      <c r="B8" s="36"/>
      <c r="C8" s="36"/>
      <c r="D8" t="s">
        <v>77</v>
      </c>
      <c r="E8" s="36"/>
      <c r="F8" s="36"/>
      <c r="G8" t="s">
        <v>75</v>
      </c>
      <c r="H8" s="36"/>
    </row>
    <row r="9" spans="1:8" x14ac:dyDescent="0.25">
      <c r="A9" t="s">
        <v>79</v>
      </c>
      <c r="B9" s="36"/>
      <c r="C9" s="36"/>
      <c r="D9" t="s">
        <v>80</v>
      </c>
      <c r="E9" s="36"/>
      <c r="F9" s="36"/>
      <c r="G9" t="s">
        <v>78</v>
      </c>
      <c r="H9" s="36"/>
    </row>
    <row r="10" spans="1:8" x14ac:dyDescent="0.25">
      <c r="A10" t="s">
        <v>82</v>
      </c>
      <c r="B10" s="36"/>
      <c r="C10" s="36"/>
      <c r="E10" s="36"/>
      <c r="F10" s="36"/>
      <c r="G10" t="s">
        <v>81</v>
      </c>
      <c r="H10" s="36"/>
    </row>
    <row r="11" spans="1:8" x14ac:dyDescent="0.25">
      <c r="A11" t="s">
        <v>84</v>
      </c>
      <c r="B11" s="36"/>
      <c r="C11" s="36"/>
      <c r="E11" s="36"/>
      <c r="F11" s="36"/>
      <c r="G11" t="s">
        <v>83</v>
      </c>
      <c r="H11" s="36"/>
    </row>
    <row r="12" spans="1:8" x14ac:dyDescent="0.25">
      <c r="A12" t="s">
        <v>86</v>
      </c>
      <c r="B12" s="36"/>
      <c r="C12" s="36"/>
      <c r="D12" s="36"/>
      <c r="E12" s="36"/>
      <c r="F12" s="36"/>
      <c r="G12" t="s">
        <v>85</v>
      </c>
      <c r="H12" s="36"/>
    </row>
    <row r="13" spans="1:8" x14ac:dyDescent="0.25">
      <c r="A13" t="s">
        <v>88</v>
      </c>
      <c r="B13" s="36"/>
      <c r="C13" s="36"/>
      <c r="D13" s="36"/>
      <c r="E13" s="36"/>
      <c r="F13" s="36"/>
      <c r="G13" t="s">
        <v>87</v>
      </c>
      <c r="H13" s="36"/>
    </row>
    <row r="14" spans="1:8" x14ac:dyDescent="0.25">
      <c r="A14" t="s">
        <v>90</v>
      </c>
      <c r="B14" s="36"/>
      <c r="C14" s="36"/>
      <c r="D14" s="36"/>
      <c r="E14" s="36"/>
      <c r="F14" s="36"/>
      <c r="G14" t="s">
        <v>89</v>
      </c>
      <c r="H14" s="36"/>
    </row>
    <row r="15" spans="1:8" x14ac:dyDescent="0.25">
      <c r="A15" t="s">
        <v>92</v>
      </c>
      <c r="B15" s="36"/>
      <c r="C15" s="36"/>
      <c r="D15" s="36"/>
      <c r="E15" s="36"/>
      <c r="F15" s="36"/>
      <c r="G15" t="s">
        <v>91</v>
      </c>
      <c r="H15" s="36"/>
    </row>
    <row r="16" spans="1:8" x14ac:dyDescent="0.25">
      <c r="A16" t="s">
        <v>94</v>
      </c>
      <c r="B16" s="36"/>
      <c r="C16" s="36"/>
      <c r="D16" s="36"/>
      <c r="E16" s="36"/>
      <c r="F16" s="36"/>
      <c r="G16" t="s">
        <v>93</v>
      </c>
      <c r="H16" s="36"/>
    </row>
    <row r="17" spans="1:8" x14ac:dyDescent="0.25">
      <c r="A17" t="s">
        <v>96</v>
      </c>
      <c r="B17" s="36"/>
      <c r="C17" s="36"/>
      <c r="D17" s="36"/>
      <c r="E17" s="36"/>
      <c r="F17" s="36"/>
      <c r="G17" t="s">
        <v>95</v>
      </c>
      <c r="H17" s="36"/>
    </row>
    <row r="18" spans="1:8" x14ac:dyDescent="0.25">
      <c r="A18" t="s">
        <v>98</v>
      </c>
      <c r="B18" s="36"/>
      <c r="C18" s="36"/>
      <c r="D18" s="36"/>
      <c r="E18" s="36"/>
      <c r="F18" s="36"/>
      <c r="G18" t="s">
        <v>97</v>
      </c>
      <c r="H18" s="36"/>
    </row>
    <row r="19" spans="1:8" x14ac:dyDescent="0.25">
      <c r="A19" t="s">
        <v>100</v>
      </c>
      <c r="B19" s="36"/>
      <c r="C19" s="36"/>
      <c r="D19" s="36"/>
      <c r="E19" s="36"/>
      <c r="F19" s="36"/>
      <c r="G19" t="s">
        <v>99</v>
      </c>
      <c r="H19" s="36"/>
    </row>
    <row r="20" spans="1:8" x14ac:dyDescent="0.25">
      <c r="A20" t="s">
        <v>102</v>
      </c>
      <c r="B20" s="36"/>
      <c r="C20" s="36"/>
      <c r="D20" s="36"/>
      <c r="E20" s="36"/>
      <c r="F20" s="36"/>
      <c r="G20" t="s">
        <v>101</v>
      </c>
      <c r="H20" s="36"/>
    </row>
    <row r="21" spans="1:8" x14ac:dyDescent="0.25">
      <c r="A21" t="s">
        <v>104</v>
      </c>
      <c r="B21" s="36"/>
      <c r="C21" s="36"/>
      <c r="D21" s="36"/>
      <c r="E21" s="36"/>
      <c r="F21" s="36"/>
      <c r="G21" t="s">
        <v>103</v>
      </c>
      <c r="H21" s="36"/>
    </row>
    <row r="22" spans="1:8" x14ac:dyDescent="0.25">
      <c r="A22" t="s">
        <v>106</v>
      </c>
      <c r="B22" s="36"/>
      <c r="C22" s="36"/>
      <c r="D22" s="36"/>
      <c r="E22" s="36"/>
      <c r="F22" s="36"/>
      <c r="G22" t="s">
        <v>105</v>
      </c>
      <c r="H22" s="36"/>
    </row>
    <row r="23" spans="1:8" x14ac:dyDescent="0.25">
      <c r="A23" t="s">
        <v>108</v>
      </c>
      <c r="B23" s="36"/>
      <c r="C23" s="36"/>
      <c r="D23" s="36"/>
      <c r="E23" s="36"/>
      <c r="F23" s="36"/>
      <c r="G23" t="s">
        <v>107</v>
      </c>
      <c r="H23" s="36"/>
    </row>
    <row r="24" spans="1:8" x14ac:dyDescent="0.25">
      <c r="A24" t="s">
        <v>110</v>
      </c>
      <c r="B24" s="36"/>
      <c r="C24" s="36"/>
      <c r="D24" s="36"/>
      <c r="E24" s="36"/>
      <c r="F24" s="36"/>
      <c r="G24" t="s">
        <v>109</v>
      </c>
      <c r="H24" s="36"/>
    </row>
    <row r="25" spans="1:8" x14ac:dyDescent="0.25">
      <c r="A25" t="s">
        <v>112</v>
      </c>
      <c r="B25" s="36"/>
      <c r="C25" s="36"/>
      <c r="D25" s="36"/>
      <c r="E25" s="36"/>
      <c r="F25" s="36"/>
      <c r="G25" t="s">
        <v>111</v>
      </c>
      <c r="H25" s="36"/>
    </row>
    <row r="26" spans="1:8" x14ac:dyDescent="0.25">
      <c r="A26" t="s">
        <v>114</v>
      </c>
      <c r="B26" s="36"/>
      <c r="C26" s="36"/>
      <c r="D26" s="36"/>
      <c r="E26" s="36"/>
      <c r="F26" s="36"/>
      <c r="G26" t="s">
        <v>113</v>
      </c>
      <c r="H26" s="36"/>
    </row>
    <row r="27" spans="1:8" x14ac:dyDescent="0.25">
      <c r="A27" t="s">
        <v>116</v>
      </c>
      <c r="B27" s="36"/>
      <c r="C27" s="36"/>
      <c r="D27" s="36"/>
      <c r="E27" s="36"/>
      <c r="F27" s="36"/>
      <c r="G27" t="s">
        <v>115</v>
      </c>
      <c r="H27" s="36"/>
    </row>
    <row r="28" spans="1:8" x14ac:dyDescent="0.25">
      <c r="A28" t="s">
        <v>118</v>
      </c>
      <c r="B28" s="36"/>
      <c r="C28" s="36"/>
      <c r="D28" s="36"/>
      <c r="E28" s="36"/>
      <c r="F28" s="36"/>
      <c r="G28" t="s">
        <v>117</v>
      </c>
      <c r="H28" s="36"/>
    </row>
    <row r="29" spans="1:8" x14ac:dyDescent="0.25">
      <c r="A29" t="s">
        <v>120</v>
      </c>
      <c r="B29" s="36"/>
      <c r="C29" s="36"/>
      <c r="D29" s="36"/>
      <c r="E29" s="36"/>
      <c r="F29" s="36"/>
      <c r="G29" t="s">
        <v>119</v>
      </c>
      <c r="H29" s="36"/>
    </row>
    <row r="30" spans="1:8" x14ac:dyDescent="0.25">
      <c r="A30" t="s">
        <v>122</v>
      </c>
      <c r="B30" s="36"/>
      <c r="C30" s="36"/>
      <c r="D30" s="36"/>
      <c r="E30" s="36"/>
      <c r="F30" s="36"/>
      <c r="G30" t="s">
        <v>121</v>
      </c>
      <c r="H30" s="36"/>
    </row>
    <row r="31" spans="1:8" x14ac:dyDescent="0.25">
      <c r="A31" t="s">
        <v>124</v>
      </c>
      <c r="B31" s="36"/>
      <c r="C31" s="36"/>
      <c r="D31" s="36"/>
      <c r="E31" s="36"/>
      <c r="F31" s="36"/>
      <c r="G31" t="s">
        <v>123</v>
      </c>
      <c r="H31" s="36"/>
    </row>
    <row r="32" spans="1:8" x14ac:dyDescent="0.25">
      <c r="A32" t="s">
        <v>126</v>
      </c>
      <c r="B32" s="36"/>
      <c r="C32" s="36"/>
      <c r="D32" s="36"/>
      <c r="E32" s="36"/>
      <c r="F32" s="36"/>
      <c r="G32" t="s">
        <v>125</v>
      </c>
      <c r="H32" s="36"/>
    </row>
    <row r="33" spans="1:8" x14ac:dyDescent="0.25">
      <c r="A33" t="s">
        <v>128</v>
      </c>
      <c r="B33" s="36"/>
      <c r="C33" s="36"/>
      <c r="D33" s="36"/>
      <c r="E33" s="36"/>
      <c r="F33" s="36"/>
      <c r="G33" t="s">
        <v>127</v>
      </c>
      <c r="H33" s="36"/>
    </row>
    <row r="34" spans="1:8" x14ac:dyDescent="0.25">
      <c r="A34" t="s">
        <v>130</v>
      </c>
      <c r="B34" s="36"/>
      <c r="C34" s="36"/>
      <c r="D34" s="36"/>
      <c r="E34" s="36"/>
      <c r="F34" s="36"/>
      <c r="G34" t="s">
        <v>129</v>
      </c>
      <c r="H34" s="36"/>
    </row>
    <row r="35" spans="1:8" x14ac:dyDescent="0.25">
      <c r="A35" t="s">
        <v>132</v>
      </c>
      <c r="B35" s="36"/>
      <c r="C35" s="36"/>
      <c r="D35" s="36"/>
      <c r="E35" s="36"/>
      <c r="F35" s="36"/>
      <c r="G35" t="s">
        <v>131</v>
      </c>
      <c r="H35" s="36"/>
    </row>
    <row r="36" spans="1:8" x14ac:dyDescent="0.25">
      <c r="A36" t="s">
        <v>134</v>
      </c>
      <c r="B36" s="36"/>
      <c r="C36" s="36"/>
      <c r="D36" s="36"/>
      <c r="E36" s="36"/>
      <c r="F36" s="36"/>
      <c r="G36" t="s">
        <v>133</v>
      </c>
      <c r="H36" s="36"/>
    </row>
    <row r="37" spans="1:8" x14ac:dyDescent="0.25">
      <c r="A37" t="s">
        <v>136</v>
      </c>
      <c r="B37" s="36"/>
      <c r="C37" s="36"/>
      <c r="D37" s="36"/>
      <c r="E37" s="36"/>
      <c r="F37" s="36"/>
      <c r="G37" t="s">
        <v>135</v>
      </c>
      <c r="H37" s="36"/>
    </row>
    <row r="38" spans="1:8" x14ac:dyDescent="0.25">
      <c r="A38" t="s">
        <v>138</v>
      </c>
      <c r="B38" s="36"/>
      <c r="C38" s="36"/>
      <c r="D38" s="36"/>
      <c r="E38" s="36"/>
      <c r="F38" s="36"/>
      <c r="G38" t="s">
        <v>137</v>
      </c>
      <c r="H38" s="36"/>
    </row>
    <row r="39" spans="1:8" x14ac:dyDescent="0.25">
      <c r="A39" t="s">
        <v>140</v>
      </c>
      <c r="B39" s="36"/>
      <c r="C39" s="36"/>
      <c r="D39" s="36"/>
      <c r="E39" s="36"/>
      <c r="F39" s="36"/>
      <c r="G39" t="s">
        <v>139</v>
      </c>
      <c r="H39" s="36"/>
    </row>
    <row r="40" spans="1:8" x14ac:dyDescent="0.25">
      <c r="A40" t="s">
        <v>142</v>
      </c>
      <c r="B40" s="36"/>
      <c r="C40" s="36"/>
      <c r="D40" s="36"/>
      <c r="E40" s="36"/>
      <c r="F40" s="36"/>
      <c r="G40" t="s">
        <v>141</v>
      </c>
      <c r="H40" s="36"/>
    </row>
    <row r="41" spans="1:8" x14ac:dyDescent="0.25">
      <c r="A41" t="s">
        <v>144</v>
      </c>
      <c r="B41" s="36"/>
      <c r="C41" s="36"/>
      <c r="D41" s="36"/>
      <c r="E41" s="36"/>
      <c r="F41" s="36"/>
      <c r="G41" t="s">
        <v>143</v>
      </c>
      <c r="H41" s="36"/>
    </row>
    <row r="42" spans="1:8" x14ac:dyDescent="0.25">
      <c r="A42" t="s">
        <v>146</v>
      </c>
      <c r="B42" s="36"/>
      <c r="C42" s="36"/>
      <c r="D42" s="36"/>
      <c r="E42" s="36"/>
      <c r="F42" s="36"/>
      <c r="G42" t="s">
        <v>145</v>
      </c>
      <c r="H42" s="36"/>
    </row>
    <row r="43" spans="1:8" x14ac:dyDescent="0.25">
      <c r="A43" t="s">
        <v>148</v>
      </c>
      <c r="B43" s="36"/>
      <c r="C43" s="36"/>
      <c r="D43" s="36"/>
      <c r="E43" s="36"/>
      <c r="F43" s="36"/>
      <c r="G43" t="s">
        <v>147</v>
      </c>
      <c r="H43" s="36"/>
    </row>
    <row r="44" spans="1:8" x14ac:dyDescent="0.25">
      <c r="A44" t="s">
        <v>150</v>
      </c>
      <c r="B44" s="36"/>
      <c r="C44" s="36"/>
      <c r="D44" s="36"/>
      <c r="E44" s="36"/>
      <c r="F44" s="36"/>
      <c r="G44" t="s">
        <v>149</v>
      </c>
      <c r="H44" s="36"/>
    </row>
    <row r="45" spans="1:8" x14ac:dyDescent="0.25">
      <c r="A45" t="s">
        <v>152</v>
      </c>
      <c r="B45" s="36"/>
      <c r="C45" s="36"/>
      <c r="D45" s="36"/>
      <c r="E45" s="36"/>
      <c r="F45" s="36"/>
      <c r="G45" t="s">
        <v>151</v>
      </c>
      <c r="H45" s="36"/>
    </row>
    <row r="46" spans="1:8" x14ac:dyDescent="0.25">
      <c r="A46" t="s">
        <v>154</v>
      </c>
      <c r="B46" s="36"/>
      <c r="C46" s="36"/>
      <c r="D46" s="36"/>
      <c r="E46" s="36"/>
      <c r="F46" s="36"/>
      <c r="G46" t="s">
        <v>153</v>
      </c>
      <c r="H46" s="36"/>
    </row>
    <row r="47" spans="1:8" x14ac:dyDescent="0.25">
      <c r="A47" t="s">
        <v>156</v>
      </c>
      <c r="B47" s="36"/>
      <c r="C47" s="36"/>
      <c r="D47" s="36"/>
      <c r="E47" s="36"/>
      <c r="F47" s="36"/>
      <c r="G47" t="s">
        <v>155</v>
      </c>
      <c r="H47" s="36"/>
    </row>
    <row r="48" spans="1:8" x14ac:dyDescent="0.25">
      <c r="A48" t="s">
        <v>158</v>
      </c>
      <c r="B48" s="36"/>
      <c r="C48" s="36"/>
      <c r="D48" s="36"/>
      <c r="E48" s="36"/>
      <c r="F48" s="36"/>
      <c r="G48" t="s">
        <v>157</v>
      </c>
      <c r="H48" s="36"/>
    </row>
    <row r="49" spans="1:8" x14ac:dyDescent="0.25">
      <c r="A49" t="s">
        <v>160</v>
      </c>
      <c r="B49" s="36"/>
      <c r="C49" s="36"/>
      <c r="D49" s="36"/>
      <c r="E49" s="36"/>
      <c r="F49" s="36"/>
      <c r="G49" t="s">
        <v>159</v>
      </c>
      <c r="H49" s="36"/>
    </row>
    <row r="50" spans="1:8" x14ac:dyDescent="0.25">
      <c r="A50" t="s">
        <v>162</v>
      </c>
      <c r="B50" s="36"/>
      <c r="C50" s="36"/>
      <c r="D50" s="36"/>
      <c r="E50" s="36"/>
      <c r="F50" s="36"/>
      <c r="G50" t="s">
        <v>161</v>
      </c>
      <c r="H50" s="36"/>
    </row>
    <row r="51" spans="1:8" x14ac:dyDescent="0.25">
      <c r="A51" t="s">
        <v>164</v>
      </c>
      <c r="B51" s="36"/>
      <c r="C51" s="36"/>
      <c r="D51" s="36"/>
      <c r="E51" s="36"/>
      <c r="F51" s="36"/>
      <c r="G51" t="s">
        <v>163</v>
      </c>
      <c r="H51" s="36"/>
    </row>
    <row r="52" spans="1:8" x14ac:dyDescent="0.25">
      <c r="A52" t="s">
        <v>166</v>
      </c>
      <c r="B52" s="36"/>
      <c r="C52" s="36"/>
      <c r="D52" s="36"/>
      <c r="E52" s="36"/>
      <c r="F52" s="36"/>
      <c r="G52" t="s">
        <v>165</v>
      </c>
      <c r="H52" s="36"/>
    </row>
    <row r="53" spans="1:8" x14ac:dyDescent="0.25">
      <c r="A53" t="s">
        <v>168</v>
      </c>
      <c r="B53" s="36"/>
      <c r="C53" s="36"/>
      <c r="D53" s="36"/>
      <c r="E53" s="36"/>
      <c r="F53" s="36"/>
      <c r="G53" t="s">
        <v>167</v>
      </c>
      <c r="H53" s="36"/>
    </row>
    <row r="54" spans="1:8" x14ac:dyDescent="0.25">
      <c r="A54" t="s">
        <v>170</v>
      </c>
      <c r="B54" s="36"/>
      <c r="C54" s="36"/>
      <c r="D54" s="36"/>
      <c r="E54" s="36"/>
      <c r="F54" s="36"/>
      <c r="G54" t="s">
        <v>169</v>
      </c>
      <c r="H54" s="36"/>
    </row>
    <row r="55" spans="1:8" x14ac:dyDescent="0.25">
      <c r="A55" t="s">
        <v>172</v>
      </c>
      <c r="B55" s="36"/>
      <c r="C55" s="36"/>
      <c r="D55" s="36"/>
      <c r="E55" s="36"/>
      <c r="F55" s="36"/>
      <c r="G55" t="s">
        <v>171</v>
      </c>
      <c r="H55" s="36"/>
    </row>
    <row r="56" spans="1:8" x14ac:dyDescent="0.25">
      <c r="A56" t="s">
        <v>174</v>
      </c>
      <c r="B56" s="36"/>
      <c r="C56" s="36"/>
      <c r="D56" s="36"/>
      <c r="E56" s="36"/>
      <c r="F56" s="36"/>
      <c r="G56" t="s">
        <v>173</v>
      </c>
      <c r="H56" s="36"/>
    </row>
    <row r="57" spans="1:8" x14ac:dyDescent="0.25">
      <c r="A57" t="s">
        <v>176</v>
      </c>
      <c r="B57" s="36"/>
      <c r="C57" s="36"/>
      <c r="D57" s="36"/>
      <c r="E57" s="36"/>
      <c r="F57" s="36"/>
      <c r="G57" t="s">
        <v>175</v>
      </c>
      <c r="H57" s="36"/>
    </row>
    <row r="58" spans="1:8" x14ac:dyDescent="0.25">
      <c r="A58" t="s">
        <v>178</v>
      </c>
      <c r="B58" s="36"/>
      <c r="C58" s="36"/>
      <c r="D58" s="36"/>
      <c r="E58" s="36"/>
      <c r="F58" s="36"/>
      <c r="G58" t="s">
        <v>177</v>
      </c>
      <c r="H58" s="36"/>
    </row>
    <row r="59" spans="1:8" x14ac:dyDescent="0.25">
      <c r="A59" t="s">
        <v>180</v>
      </c>
      <c r="B59" s="36"/>
      <c r="C59" s="36"/>
      <c r="D59" s="36"/>
      <c r="E59" s="36"/>
      <c r="F59" s="36"/>
      <c r="G59" t="s">
        <v>179</v>
      </c>
      <c r="H59" s="36"/>
    </row>
    <row r="60" spans="1:8" x14ac:dyDescent="0.25">
      <c r="A60" t="s">
        <v>182</v>
      </c>
      <c r="B60" s="36"/>
      <c r="C60" s="36"/>
      <c r="D60" s="36"/>
      <c r="E60" s="36"/>
      <c r="F60" s="36"/>
      <c r="G60" t="s">
        <v>181</v>
      </c>
      <c r="H60" s="36"/>
    </row>
    <row r="61" spans="1:8" x14ac:dyDescent="0.25">
      <c r="A61" t="s">
        <v>184</v>
      </c>
      <c r="B61" s="36"/>
      <c r="C61" s="36"/>
      <c r="D61" s="36"/>
      <c r="E61" s="36"/>
      <c r="F61" s="36"/>
      <c r="G61" t="s">
        <v>183</v>
      </c>
      <c r="H61" s="36"/>
    </row>
    <row r="62" spans="1:8" x14ac:dyDescent="0.25">
      <c r="A62" t="s">
        <v>186</v>
      </c>
      <c r="B62" s="36"/>
      <c r="C62" s="36"/>
      <c r="D62" s="36"/>
      <c r="E62" s="36"/>
      <c r="F62" s="36"/>
      <c r="G62" t="s">
        <v>185</v>
      </c>
      <c r="H62" s="36"/>
    </row>
    <row r="63" spans="1:8" x14ac:dyDescent="0.25">
      <c r="A63" t="s">
        <v>188</v>
      </c>
      <c r="B63" s="36"/>
      <c r="C63" s="36"/>
      <c r="D63" s="36"/>
      <c r="E63" s="36"/>
      <c r="F63" s="36"/>
      <c r="G63" t="s">
        <v>187</v>
      </c>
      <c r="H63" s="36"/>
    </row>
    <row r="64" spans="1:8" x14ac:dyDescent="0.25">
      <c r="A64" t="s">
        <v>190</v>
      </c>
      <c r="B64" s="36"/>
      <c r="C64" s="36"/>
      <c r="D64" s="36"/>
      <c r="E64" s="36"/>
      <c r="F64" s="36"/>
      <c r="G64" t="s">
        <v>189</v>
      </c>
      <c r="H64" s="36"/>
    </row>
    <row r="65" spans="1:8" x14ac:dyDescent="0.25">
      <c r="A65" t="s">
        <v>192</v>
      </c>
      <c r="B65" s="36"/>
      <c r="C65" s="36"/>
      <c r="D65" s="36"/>
      <c r="E65" s="36"/>
      <c r="F65" s="36"/>
      <c r="G65" t="s">
        <v>191</v>
      </c>
      <c r="H65" s="36"/>
    </row>
    <row r="66" spans="1:8" x14ac:dyDescent="0.25">
      <c r="A66" t="s">
        <v>194</v>
      </c>
      <c r="B66" s="36"/>
      <c r="C66" s="36"/>
      <c r="D66" s="36"/>
      <c r="E66" s="36"/>
      <c r="F66" s="36"/>
      <c r="G66" t="s">
        <v>193</v>
      </c>
      <c r="H66" s="36"/>
    </row>
    <row r="67" spans="1:8" x14ac:dyDescent="0.25">
      <c r="A67" t="s">
        <v>196</v>
      </c>
      <c r="B67" s="36"/>
      <c r="C67" s="36"/>
      <c r="D67" s="36"/>
      <c r="E67" s="36"/>
      <c r="F67" s="36"/>
      <c r="G67" t="s">
        <v>195</v>
      </c>
      <c r="H67" s="36"/>
    </row>
    <row r="68" spans="1:8" x14ac:dyDescent="0.25">
      <c r="A68" t="s">
        <v>198</v>
      </c>
      <c r="B68" s="36"/>
      <c r="C68" s="36"/>
      <c r="D68" s="36"/>
      <c r="E68" s="36"/>
      <c r="F68" s="36"/>
      <c r="G68" t="s">
        <v>197</v>
      </c>
      <c r="H68" s="36"/>
    </row>
    <row r="69" spans="1:8" x14ac:dyDescent="0.25">
      <c r="A69" t="s">
        <v>200</v>
      </c>
      <c r="B69" s="36"/>
      <c r="C69" s="36"/>
      <c r="D69" s="36"/>
      <c r="E69" s="36"/>
      <c r="F69" s="36"/>
      <c r="G69" t="s">
        <v>199</v>
      </c>
      <c r="H69" s="36"/>
    </row>
    <row r="70" spans="1:8" x14ac:dyDescent="0.25">
      <c r="A70" t="s">
        <v>202</v>
      </c>
      <c r="B70" s="36"/>
      <c r="C70" s="36"/>
      <c r="D70" s="36"/>
      <c r="E70" s="36"/>
      <c r="F70" s="36"/>
      <c r="G70" t="s">
        <v>201</v>
      </c>
      <c r="H70" s="36"/>
    </row>
    <row r="71" spans="1:8" x14ac:dyDescent="0.25">
      <c r="A71" t="s">
        <v>204</v>
      </c>
      <c r="B71" s="36"/>
      <c r="C71" s="36"/>
      <c r="D71" s="36"/>
      <c r="E71" s="36"/>
      <c r="F71" s="36"/>
      <c r="G71" t="s">
        <v>203</v>
      </c>
      <c r="H71" s="36"/>
    </row>
    <row r="72" spans="1:8" x14ac:dyDescent="0.25">
      <c r="A72" t="s">
        <v>206</v>
      </c>
      <c r="B72" s="36"/>
      <c r="C72" s="36"/>
      <c r="D72" s="36"/>
      <c r="E72" s="36"/>
      <c r="F72" s="36"/>
      <c r="G72" t="s">
        <v>205</v>
      </c>
      <c r="H72" s="36"/>
    </row>
    <row r="73" spans="1:8" x14ac:dyDescent="0.25">
      <c r="A73" t="s">
        <v>208</v>
      </c>
      <c r="B73" s="36"/>
      <c r="C73" s="36"/>
      <c r="D73" s="36"/>
      <c r="E73" s="36"/>
      <c r="F73" s="36"/>
      <c r="G73" t="s">
        <v>207</v>
      </c>
      <c r="H73" s="36"/>
    </row>
    <row r="74" spans="1:8" x14ac:dyDescent="0.25">
      <c r="A74" t="s">
        <v>210</v>
      </c>
      <c r="B74" s="36"/>
      <c r="C74" s="36"/>
      <c r="D74" s="36"/>
      <c r="E74" s="36"/>
      <c r="F74" s="36"/>
      <c r="G74" t="s">
        <v>209</v>
      </c>
      <c r="H74" s="36"/>
    </row>
    <row r="75" spans="1:8" x14ac:dyDescent="0.25">
      <c r="A75" t="s">
        <v>212</v>
      </c>
      <c r="B75" s="36"/>
      <c r="C75" s="36"/>
      <c r="D75" s="36"/>
      <c r="E75" s="36"/>
      <c r="F75" s="36"/>
      <c r="G75" t="s">
        <v>211</v>
      </c>
      <c r="H75" s="36"/>
    </row>
    <row r="76" spans="1:8" x14ac:dyDescent="0.25">
      <c r="A76" t="s">
        <v>214</v>
      </c>
      <c r="B76" s="36"/>
      <c r="C76" s="36"/>
      <c r="D76" s="36"/>
      <c r="E76" s="36"/>
      <c r="F76" s="36"/>
      <c r="G76" t="s">
        <v>213</v>
      </c>
      <c r="H76" s="36"/>
    </row>
    <row r="77" spans="1:8" x14ac:dyDescent="0.25">
      <c r="A77" t="s">
        <v>216</v>
      </c>
      <c r="B77" s="36"/>
      <c r="C77" s="36"/>
      <c r="D77" s="36"/>
      <c r="E77" s="36"/>
      <c r="F77" s="36"/>
      <c r="G77" t="s">
        <v>215</v>
      </c>
      <c r="H77" s="36"/>
    </row>
    <row r="78" spans="1:8" x14ac:dyDescent="0.25">
      <c r="A78" t="s">
        <v>218</v>
      </c>
      <c r="B78" s="36"/>
      <c r="C78" s="36"/>
      <c r="D78" s="36"/>
      <c r="E78" s="36"/>
      <c r="F78" s="36"/>
      <c r="G78" t="s">
        <v>217</v>
      </c>
      <c r="H78" s="36"/>
    </row>
    <row r="79" spans="1:8" x14ac:dyDescent="0.25">
      <c r="A79" t="s">
        <v>220</v>
      </c>
      <c r="B79" s="36"/>
      <c r="C79" s="36"/>
      <c r="D79" s="36"/>
      <c r="E79" s="36"/>
      <c r="F79" s="36"/>
      <c r="G79" t="s">
        <v>219</v>
      </c>
      <c r="H79" s="36"/>
    </row>
    <row r="80" spans="1:8" x14ac:dyDescent="0.25">
      <c r="A80" t="s">
        <v>222</v>
      </c>
      <c r="B80" s="36"/>
      <c r="C80" s="36"/>
      <c r="D80" s="36"/>
      <c r="E80" s="36"/>
      <c r="F80" s="36"/>
      <c r="G80" t="s">
        <v>221</v>
      </c>
      <c r="H80" s="36"/>
    </row>
    <row r="81" spans="1:8" x14ac:dyDescent="0.25">
      <c r="A81" t="s">
        <v>224</v>
      </c>
      <c r="B81" s="36"/>
      <c r="C81" s="36"/>
      <c r="D81" s="36"/>
      <c r="E81" s="36"/>
      <c r="F81" s="36"/>
      <c r="G81" t="s">
        <v>223</v>
      </c>
      <c r="H81" s="36"/>
    </row>
    <row r="82" spans="1:8" x14ac:dyDescent="0.25">
      <c r="A82" t="s">
        <v>226</v>
      </c>
      <c r="B82" s="36"/>
      <c r="C82" s="36"/>
      <c r="D82" s="36"/>
      <c r="E82" s="36"/>
      <c r="F82" s="36"/>
      <c r="G82" t="s">
        <v>225</v>
      </c>
      <c r="H82" s="36"/>
    </row>
    <row r="83" spans="1:8" x14ac:dyDescent="0.25">
      <c r="A83" t="s">
        <v>228</v>
      </c>
      <c r="B83" s="36"/>
      <c r="C83" s="36"/>
      <c r="D83" s="36"/>
      <c r="E83" s="36"/>
      <c r="F83" s="36"/>
      <c r="G83" t="s">
        <v>227</v>
      </c>
      <c r="H83" s="36"/>
    </row>
    <row r="84" spans="1:8" x14ac:dyDescent="0.25">
      <c r="A84" t="s">
        <v>230</v>
      </c>
      <c r="B84" s="36"/>
      <c r="C84" s="36"/>
      <c r="D84" s="36"/>
      <c r="E84" s="36"/>
      <c r="F84" s="36"/>
      <c r="G84" t="s">
        <v>229</v>
      </c>
      <c r="H84" s="36"/>
    </row>
    <row r="85" spans="1:8" x14ac:dyDescent="0.25">
      <c r="A85" t="s">
        <v>232</v>
      </c>
      <c r="B85" s="36"/>
      <c r="C85" s="36"/>
      <c r="D85" s="36"/>
      <c r="E85" s="36"/>
      <c r="F85" s="36"/>
      <c r="G85" t="s">
        <v>231</v>
      </c>
      <c r="H85" s="36"/>
    </row>
    <row r="86" spans="1:8" x14ac:dyDescent="0.25">
      <c r="A86" t="s">
        <v>234</v>
      </c>
      <c r="B86" s="36"/>
      <c r="C86" s="36"/>
      <c r="D86" s="36"/>
      <c r="E86" s="36"/>
      <c r="F86" s="36"/>
      <c r="G86" t="s">
        <v>233</v>
      </c>
      <c r="H86" s="36"/>
    </row>
    <row r="87" spans="1:8" x14ac:dyDescent="0.25">
      <c r="A87" t="s">
        <v>236</v>
      </c>
      <c r="B87" s="36"/>
      <c r="C87" s="36"/>
      <c r="D87" s="36"/>
      <c r="E87" s="36"/>
      <c r="F87" s="36"/>
      <c r="G87" t="s">
        <v>235</v>
      </c>
      <c r="H87" s="36"/>
    </row>
    <row r="88" spans="1:8" x14ac:dyDescent="0.25">
      <c r="A88" t="s">
        <v>238</v>
      </c>
      <c r="B88" s="36"/>
      <c r="C88" s="36"/>
      <c r="D88" s="36"/>
      <c r="E88" s="36"/>
      <c r="F88" s="36"/>
      <c r="G88" t="s">
        <v>237</v>
      </c>
      <c r="H88" s="36"/>
    </row>
    <row r="89" spans="1:8" x14ac:dyDescent="0.25">
      <c r="A89" t="s">
        <v>240</v>
      </c>
      <c r="B89" s="36"/>
      <c r="C89" s="36"/>
      <c r="D89" s="36"/>
      <c r="E89" s="36"/>
      <c r="F89" s="36"/>
      <c r="G89" t="s">
        <v>239</v>
      </c>
      <c r="H89" s="36"/>
    </row>
    <row r="90" spans="1:8" x14ac:dyDescent="0.25">
      <c r="A90" t="s">
        <v>242</v>
      </c>
      <c r="B90" s="36"/>
      <c r="C90" s="36"/>
      <c r="D90" s="36"/>
      <c r="E90" s="36"/>
      <c r="F90" s="36"/>
      <c r="G90" t="s">
        <v>241</v>
      </c>
      <c r="H90" s="36"/>
    </row>
    <row r="91" spans="1:8" x14ac:dyDescent="0.25">
      <c r="A91" t="s">
        <v>244</v>
      </c>
      <c r="B91" s="36"/>
      <c r="C91" s="36"/>
      <c r="D91" s="36"/>
      <c r="E91" s="36"/>
      <c r="F91" s="36"/>
      <c r="G91" t="s">
        <v>243</v>
      </c>
      <c r="H91" s="36"/>
    </row>
    <row r="92" spans="1:8" x14ac:dyDescent="0.25">
      <c r="A92" t="s">
        <v>246</v>
      </c>
      <c r="B92" s="36"/>
      <c r="C92" s="36"/>
      <c r="D92" s="36"/>
      <c r="E92" s="36"/>
      <c r="F92" s="36"/>
      <c r="G92" t="s">
        <v>245</v>
      </c>
      <c r="H92" s="36"/>
    </row>
    <row r="93" spans="1:8" x14ac:dyDescent="0.25">
      <c r="A93" t="s">
        <v>248</v>
      </c>
      <c r="B93" s="36"/>
      <c r="C93" s="36"/>
      <c r="D93" s="36"/>
      <c r="E93" s="36"/>
      <c r="F93" s="36"/>
      <c r="G93" t="s">
        <v>247</v>
      </c>
      <c r="H93" s="36"/>
    </row>
    <row r="94" spans="1:8" x14ac:dyDescent="0.25">
      <c r="A94" t="s">
        <v>250</v>
      </c>
      <c r="B94" s="36"/>
      <c r="C94" s="36"/>
      <c r="D94" s="36"/>
      <c r="E94" s="36"/>
      <c r="F94" s="36"/>
      <c r="G94" t="s">
        <v>249</v>
      </c>
      <c r="H94" s="36"/>
    </row>
    <row r="95" spans="1:8" x14ac:dyDescent="0.25">
      <c r="A95" t="s">
        <v>252</v>
      </c>
      <c r="B95" s="36"/>
      <c r="C95" s="36"/>
      <c r="D95" s="36"/>
      <c r="E95" s="36"/>
      <c r="F95" s="36"/>
      <c r="G95" t="s">
        <v>251</v>
      </c>
      <c r="H95" s="36"/>
    </row>
    <row r="96" spans="1:8" x14ac:dyDescent="0.25">
      <c r="A96" t="s">
        <v>254</v>
      </c>
      <c r="B96" s="36"/>
      <c r="C96" s="36"/>
      <c r="D96" s="36"/>
      <c r="E96" s="36"/>
      <c r="F96" s="36"/>
      <c r="G96" t="s">
        <v>253</v>
      </c>
      <c r="H96" s="36"/>
    </row>
    <row r="97" spans="1:8" x14ac:dyDescent="0.25">
      <c r="A97" t="s">
        <v>256</v>
      </c>
      <c r="B97" s="36"/>
      <c r="C97" s="36"/>
      <c r="D97" s="36"/>
      <c r="E97" s="36"/>
      <c r="F97" s="36"/>
      <c r="G97" t="s">
        <v>255</v>
      </c>
      <c r="H97" s="36"/>
    </row>
    <row r="98" spans="1:8" x14ac:dyDescent="0.25">
      <c r="A98" t="s">
        <v>258</v>
      </c>
      <c r="B98" s="36"/>
      <c r="C98" s="36"/>
      <c r="D98" s="36"/>
      <c r="E98" s="36"/>
      <c r="F98" s="36"/>
      <c r="G98" t="s">
        <v>257</v>
      </c>
      <c r="H98" s="36"/>
    </row>
    <row r="99" spans="1:8" x14ac:dyDescent="0.25">
      <c r="A99" t="s">
        <v>260</v>
      </c>
      <c r="B99" s="36"/>
      <c r="C99" s="36"/>
      <c r="D99" s="36"/>
      <c r="E99" s="36"/>
      <c r="F99" s="36"/>
      <c r="G99" t="s">
        <v>259</v>
      </c>
      <c r="H99" s="36"/>
    </row>
    <row r="100" spans="1:8" x14ac:dyDescent="0.25">
      <c r="A100" t="s">
        <v>262</v>
      </c>
      <c r="B100" s="36"/>
      <c r="C100" s="36"/>
      <c r="D100" s="36"/>
      <c r="E100" s="36"/>
      <c r="F100" s="36"/>
      <c r="G100" t="s">
        <v>261</v>
      </c>
      <c r="H100" s="36"/>
    </row>
    <row r="101" spans="1:8" x14ac:dyDescent="0.25">
      <c r="A101" t="s">
        <v>264</v>
      </c>
      <c r="B101" s="36"/>
      <c r="C101" s="36"/>
      <c r="D101" s="36"/>
      <c r="E101" s="36"/>
      <c r="F101" s="36"/>
      <c r="G101" t="s">
        <v>263</v>
      </c>
      <c r="H101" s="36"/>
    </row>
    <row r="102" spans="1:8" x14ac:dyDescent="0.25">
      <c r="A102" t="s">
        <v>266</v>
      </c>
      <c r="B102" s="36"/>
      <c r="C102" s="36"/>
      <c r="D102" s="36"/>
      <c r="E102" s="36"/>
      <c r="F102" s="36"/>
      <c r="G102" t="s">
        <v>265</v>
      </c>
      <c r="H102" s="36"/>
    </row>
    <row r="103" spans="1:8" x14ac:dyDescent="0.25">
      <c r="A103" t="s">
        <v>268</v>
      </c>
      <c r="B103" s="36"/>
      <c r="C103" s="36"/>
      <c r="D103" s="36"/>
      <c r="E103" s="36"/>
      <c r="F103" s="36"/>
      <c r="G103" t="s">
        <v>269</v>
      </c>
      <c r="H103" s="36"/>
    </row>
    <row r="104" spans="1:8" x14ac:dyDescent="0.25">
      <c r="A104" t="s">
        <v>270</v>
      </c>
      <c r="B104" s="36"/>
      <c r="C104" s="36"/>
      <c r="D104" s="36"/>
      <c r="E104" s="36"/>
      <c r="F104" s="36"/>
      <c r="G104" t="s">
        <v>271</v>
      </c>
      <c r="H104" s="36"/>
    </row>
    <row r="105" spans="1:8" x14ac:dyDescent="0.25">
      <c r="A105" t="s">
        <v>272</v>
      </c>
      <c r="B105" s="36"/>
      <c r="C105" s="36"/>
      <c r="D105" s="36"/>
      <c r="E105" s="36"/>
      <c r="F105" s="36"/>
      <c r="G105" t="s">
        <v>273</v>
      </c>
      <c r="H105" s="36"/>
    </row>
    <row r="106" spans="1:8" x14ac:dyDescent="0.25">
      <c r="A106" t="s">
        <v>274</v>
      </c>
      <c r="B106" s="36"/>
      <c r="C106" s="36"/>
      <c r="D106" s="36"/>
      <c r="E106" s="36"/>
      <c r="F106" s="36"/>
      <c r="G106" t="s">
        <v>275</v>
      </c>
      <c r="H106" s="36"/>
    </row>
    <row r="107" spans="1:8" x14ac:dyDescent="0.25">
      <c r="A107" t="s">
        <v>276</v>
      </c>
      <c r="B107" s="36"/>
      <c r="C107" s="36"/>
      <c r="D107" s="36"/>
      <c r="E107" s="36"/>
      <c r="F107" s="36"/>
      <c r="G107" t="s">
        <v>277</v>
      </c>
      <c r="H107" s="36"/>
    </row>
    <row r="108" spans="1:8" x14ac:dyDescent="0.25">
      <c r="A108" t="s">
        <v>278</v>
      </c>
      <c r="B108" s="36"/>
      <c r="C108" s="36"/>
      <c r="D108" s="36"/>
      <c r="E108" s="36"/>
      <c r="F108" s="36"/>
      <c r="G108" t="s">
        <v>279</v>
      </c>
      <c r="H108" s="36"/>
    </row>
    <row r="109" spans="1:8" x14ac:dyDescent="0.25">
      <c r="A109" t="s">
        <v>280</v>
      </c>
      <c r="B109" s="36"/>
      <c r="C109" s="36"/>
      <c r="D109" s="36"/>
      <c r="E109" s="36"/>
      <c r="F109" s="36"/>
      <c r="G109" t="s">
        <v>281</v>
      </c>
      <c r="H109" s="36"/>
    </row>
    <row r="110" spans="1:8" x14ac:dyDescent="0.25">
      <c r="A110" t="s">
        <v>282</v>
      </c>
      <c r="B110" s="36"/>
      <c r="C110" s="36"/>
      <c r="D110" s="36"/>
      <c r="E110" s="36"/>
      <c r="F110" s="36"/>
      <c r="G110" t="s">
        <v>283</v>
      </c>
      <c r="H110" s="36"/>
    </row>
    <row r="111" spans="1:8" x14ac:dyDescent="0.25">
      <c r="A111" t="s">
        <v>284</v>
      </c>
      <c r="B111" s="36"/>
      <c r="C111" s="36"/>
      <c r="D111" s="36"/>
      <c r="E111" s="36"/>
      <c r="F111" s="36"/>
      <c r="G111" t="s">
        <v>285</v>
      </c>
      <c r="H111" s="36"/>
    </row>
    <row r="112" spans="1:8" x14ac:dyDescent="0.25">
      <c r="A112" t="s">
        <v>286</v>
      </c>
      <c r="B112" s="36"/>
      <c r="C112" s="36"/>
      <c r="D112" s="36"/>
      <c r="E112" s="36"/>
      <c r="F112" s="36"/>
      <c r="G112" t="s">
        <v>287</v>
      </c>
      <c r="H112" s="36"/>
    </row>
    <row r="113" spans="1:8" x14ac:dyDescent="0.25">
      <c r="A113" t="s">
        <v>288</v>
      </c>
      <c r="B113" s="36"/>
      <c r="C113" s="36"/>
      <c r="D113" s="36"/>
      <c r="E113" s="36"/>
      <c r="F113" s="36"/>
      <c r="G113" t="s">
        <v>289</v>
      </c>
      <c r="H113" s="36"/>
    </row>
    <row r="114" spans="1:8" x14ac:dyDescent="0.25">
      <c r="A114" t="s">
        <v>290</v>
      </c>
      <c r="B114" s="36"/>
      <c r="C114" s="36"/>
      <c r="D114" s="36"/>
      <c r="E114" s="36"/>
      <c r="F114" s="36"/>
      <c r="G114" t="s">
        <v>291</v>
      </c>
      <c r="H114" s="36"/>
    </row>
    <row r="115" spans="1:8" x14ac:dyDescent="0.25">
      <c r="A115" t="s">
        <v>292</v>
      </c>
      <c r="B115" s="36"/>
      <c r="C115" s="36"/>
      <c r="D115" s="36"/>
      <c r="E115" s="36"/>
      <c r="F115" s="36"/>
      <c r="G115" t="s">
        <v>293</v>
      </c>
      <c r="H115" s="36"/>
    </row>
    <row r="116" spans="1:8" x14ac:dyDescent="0.25">
      <c r="A116" t="s">
        <v>294</v>
      </c>
      <c r="B116" s="36"/>
      <c r="C116" s="36"/>
      <c r="D116" s="36"/>
      <c r="E116" s="36"/>
      <c r="F116" s="36"/>
      <c r="G116" t="s">
        <v>295</v>
      </c>
      <c r="H116" s="36"/>
    </row>
    <row r="117" spans="1:8" x14ac:dyDescent="0.25">
      <c r="A117" t="s">
        <v>296</v>
      </c>
      <c r="B117" s="36"/>
      <c r="C117" s="36"/>
      <c r="D117" s="36"/>
      <c r="E117" s="36"/>
      <c r="F117" s="36"/>
      <c r="G117" t="s">
        <v>297</v>
      </c>
      <c r="H117" s="36"/>
    </row>
    <row r="118" spans="1:8" x14ac:dyDescent="0.25">
      <c r="A118" t="s">
        <v>298</v>
      </c>
      <c r="B118" s="36"/>
      <c r="C118" s="36"/>
      <c r="D118" s="36"/>
      <c r="E118" s="36"/>
      <c r="F118" s="36"/>
      <c r="G118" t="s">
        <v>299</v>
      </c>
      <c r="H118" s="36"/>
    </row>
    <row r="119" spans="1:8" x14ac:dyDescent="0.25">
      <c r="A119" t="s">
        <v>300</v>
      </c>
      <c r="B119" s="36"/>
      <c r="C119" s="36"/>
      <c r="D119" s="36"/>
      <c r="E119" s="36"/>
      <c r="F119" s="36"/>
      <c r="G119" t="s">
        <v>301</v>
      </c>
      <c r="H119" s="36"/>
    </row>
    <row r="120" spans="1:8" x14ac:dyDescent="0.25">
      <c r="A120" t="s">
        <v>302</v>
      </c>
      <c r="B120" s="36"/>
      <c r="C120" s="36"/>
      <c r="D120" s="36"/>
      <c r="E120" s="36"/>
      <c r="F120" s="36"/>
      <c r="G120" t="s">
        <v>303</v>
      </c>
      <c r="H120" s="36"/>
    </row>
    <row r="121" spans="1:8" x14ac:dyDescent="0.25">
      <c r="A121" t="s">
        <v>304</v>
      </c>
      <c r="B121" s="36"/>
      <c r="C121" s="36"/>
      <c r="D121" s="36"/>
      <c r="E121" s="36"/>
      <c r="F121" s="36"/>
      <c r="G121" t="s">
        <v>305</v>
      </c>
      <c r="H121" s="36"/>
    </row>
    <row r="122" spans="1:8" x14ac:dyDescent="0.25">
      <c r="A122" t="s">
        <v>306</v>
      </c>
      <c r="B122" s="36"/>
      <c r="C122" s="36"/>
      <c r="D122" s="36"/>
      <c r="E122" s="36"/>
      <c r="F122" s="36"/>
      <c r="G122" t="s">
        <v>307</v>
      </c>
      <c r="H122" s="36"/>
    </row>
    <row r="123" spans="1:8" x14ac:dyDescent="0.25">
      <c r="A123" t="s">
        <v>308</v>
      </c>
      <c r="B123" s="36"/>
      <c r="C123" s="36"/>
      <c r="D123" s="36"/>
      <c r="E123" s="36"/>
      <c r="F123" s="36"/>
      <c r="G123" t="s">
        <v>309</v>
      </c>
      <c r="H123" s="36"/>
    </row>
    <row r="124" spans="1:8" x14ac:dyDescent="0.25">
      <c r="A124" t="s">
        <v>310</v>
      </c>
      <c r="B124" s="36"/>
      <c r="C124" s="36"/>
      <c r="D124" s="36"/>
      <c r="E124" s="36"/>
      <c r="F124" s="36"/>
      <c r="G124" t="s">
        <v>311</v>
      </c>
      <c r="H124" s="36"/>
    </row>
    <row r="125" spans="1:8" x14ac:dyDescent="0.25">
      <c r="A125" t="s">
        <v>312</v>
      </c>
      <c r="B125" s="36"/>
      <c r="C125" s="36"/>
      <c r="D125" s="36"/>
      <c r="E125" s="36"/>
      <c r="F125" s="36"/>
      <c r="G125" t="s">
        <v>313</v>
      </c>
      <c r="H125" s="36"/>
    </row>
    <row r="126" spans="1:8" x14ac:dyDescent="0.25">
      <c r="A126" t="s">
        <v>314</v>
      </c>
      <c r="B126" s="36"/>
      <c r="C126" s="36"/>
      <c r="D126" s="36"/>
      <c r="E126" s="36"/>
      <c r="F126" s="36"/>
      <c r="G126" t="s">
        <v>315</v>
      </c>
      <c r="H126" s="36"/>
    </row>
    <row r="127" spans="1:8" x14ac:dyDescent="0.25">
      <c r="A127" t="s">
        <v>316</v>
      </c>
      <c r="B127" s="36"/>
      <c r="C127" s="36"/>
      <c r="D127" s="36"/>
      <c r="E127" s="36"/>
      <c r="F127" s="36"/>
      <c r="G127" t="s">
        <v>317</v>
      </c>
      <c r="H127" s="36"/>
    </row>
    <row r="128" spans="1:8" x14ac:dyDescent="0.25">
      <c r="A128" t="s">
        <v>318</v>
      </c>
      <c r="B128" s="36"/>
      <c r="C128" s="36"/>
      <c r="D128" s="36"/>
      <c r="E128" s="36"/>
      <c r="F128" s="36"/>
      <c r="G128" t="s">
        <v>319</v>
      </c>
      <c r="H128" s="36"/>
    </row>
    <row r="129" spans="1:8" x14ac:dyDescent="0.25">
      <c r="A129" t="s">
        <v>320</v>
      </c>
      <c r="B129" s="36"/>
      <c r="C129" s="36"/>
      <c r="D129" s="36"/>
      <c r="E129" s="36"/>
      <c r="F129" s="36"/>
      <c r="G129" t="s">
        <v>321</v>
      </c>
      <c r="H129" s="36"/>
    </row>
    <row r="130" spans="1:8" x14ac:dyDescent="0.25">
      <c r="A130" t="s">
        <v>322</v>
      </c>
      <c r="B130" s="36"/>
      <c r="C130" s="36"/>
      <c r="D130" s="36"/>
      <c r="E130" s="36"/>
      <c r="F130" s="36"/>
      <c r="G130" t="s">
        <v>323</v>
      </c>
      <c r="H130" s="36"/>
    </row>
    <row r="131" spans="1:8" x14ac:dyDescent="0.25">
      <c r="A131" t="s">
        <v>324</v>
      </c>
      <c r="B131" s="36"/>
      <c r="C131" s="36"/>
      <c r="D131" s="36"/>
      <c r="E131" s="36"/>
      <c r="F131" s="36"/>
      <c r="G131" t="s">
        <v>325</v>
      </c>
      <c r="H131" s="36"/>
    </row>
    <row r="132" spans="1:8" x14ac:dyDescent="0.25">
      <c r="A132" t="s">
        <v>326</v>
      </c>
      <c r="B132" s="36"/>
      <c r="C132" s="36"/>
      <c r="D132" s="36"/>
      <c r="E132" s="36"/>
      <c r="F132" s="36"/>
      <c r="G132" t="s">
        <v>327</v>
      </c>
      <c r="H132" s="36"/>
    </row>
    <row r="133" spans="1:8" x14ac:dyDescent="0.25">
      <c r="A133" t="s">
        <v>328</v>
      </c>
      <c r="B133" s="36"/>
      <c r="C133" s="36"/>
      <c r="D133" s="36"/>
      <c r="E133" s="36"/>
      <c r="F133" s="36"/>
      <c r="G133" t="s">
        <v>329</v>
      </c>
      <c r="H133" s="36"/>
    </row>
    <row r="134" spans="1:8" x14ac:dyDescent="0.25">
      <c r="A134" t="s">
        <v>330</v>
      </c>
      <c r="B134" s="36"/>
      <c r="C134" s="36"/>
      <c r="D134" s="36"/>
      <c r="E134" s="36"/>
      <c r="F134" s="36"/>
      <c r="G134" t="s">
        <v>331</v>
      </c>
      <c r="H134" s="36"/>
    </row>
    <row r="135" spans="1:8" x14ac:dyDescent="0.25">
      <c r="A135" t="s">
        <v>332</v>
      </c>
      <c r="B135" s="36"/>
      <c r="C135" s="36"/>
      <c r="D135" s="36"/>
      <c r="E135" s="36"/>
      <c r="F135" s="36"/>
      <c r="G135" t="s">
        <v>333</v>
      </c>
      <c r="H135" s="36"/>
    </row>
    <row r="136" spans="1:8" x14ac:dyDescent="0.25">
      <c r="A136" t="s">
        <v>334</v>
      </c>
      <c r="B136" s="36"/>
      <c r="C136" s="36"/>
      <c r="D136" s="36"/>
      <c r="E136" s="36"/>
      <c r="F136" s="36"/>
      <c r="G136" t="s">
        <v>335</v>
      </c>
      <c r="H136" s="36"/>
    </row>
    <row r="137" spans="1:8" x14ac:dyDescent="0.25">
      <c r="A137" t="s">
        <v>336</v>
      </c>
      <c r="B137" s="36"/>
      <c r="C137" s="36"/>
      <c r="D137" s="36"/>
      <c r="E137" s="36"/>
      <c r="F137" s="36"/>
      <c r="G137" t="s">
        <v>337</v>
      </c>
      <c r="H137" s="36"/>
    </row>
    <row r="138" spans="1:8" x14ac:dyDescent="0.25">
      <c r="A138" t="s">
        <v>338</v>
      </c>
      <c r="B138" s="36"/>
      <c r="C138" s="36"/>
      <c r="D138" s="36"/>
      <c r="E138" s="36"/>
      <c r="F138" s="36"/>
      <c r="G138" t="s">
        <v>339</v>
      </c>
      <c r="H138" s="36"/>
    </row>
    <row r="139" spans="1:8" x14ac:dyDescent="0.25">
      <c r="A139" t="s">
        <v>340</v>
      </c>
      <c r="B139" s="36"/>
      <c r="C139" s="36"/>
      <c r="D139" s="36"/>
      <c r="E139" s="36"/>
      <c r="F139" s="36"/>
      <c r="G139" t="s">
        <v>341</v>
      </c>
      <c r="H139" s="36"/>
    </row>
    <row r="140" spans="1:8" x14ac:dyDescent="0.25">
      <c r="A140" t="s">
        <v>342</v>
      </c>
      <c r="B140" s="36"/>
      <c r="C140" s="36"/>
      <c r="D140" s="36"/>
      <c r="E140" s="36"/>
      <c r="F140" s="36"/>
      <c r="G140" t="s">
        <v>343</v>
      </c>
      <c r="H140" s="36"/>
    </row>
    <row r="141" spans="1:8" x14ac:dyDescent="0.25">
      <c r="A141" t="s">
        <v>344</v>
      </c>
      <c r="B141" s="36"/>
      <c r="C141" s="36"/>
      <c r="D141" s="36"/>
      <c r="E141" s="36"/>
      <c r="F141" s="36"/>
      <c r="G141" t="s">
        <v>345</v>
      </c>
      <c r="H141" s="36"/>
    </row>
    <row r="142" spans="1:8" x14ac:dyDescent="0.25">
      <c r="A142" t="s">
        <v>346</v>
      </c>
      <c r="B142" s="36"/>
      <c r="C142" s="36"/>
      <c r="D142" s="36"/>
      <c r="E142" s="36"/>
      <c r="F142" s="36"/>
      <c r="G142" t="s">
        <v>347</v>
      </c>
      <c r="H142" s="36"/>
    </row>
    <row r="143" spans="1:8" x14ac:dyDescent="0.25">
      <c r="A143" t="s">
        <v>348</v>
      </c>
      <c r="B143" s="36"/>
      <c r="C143" s="36"/>
      <c r="D143" s="36"/>
      <c r="E143" s="36"/>
      <c r="F143" s="36"/>
      <c r="G143" t="s">
        <v>349</v>
      </c>
      <c r="H143" s="36"/>
    </row>
    <row r="144" spans="1:8" x14ac:dyDescent="0.25">
      <c r="A144" t="s">
        <v>350</v>
      </c>
      <c r="B144" s="36"/>
      <c r="C144" s="36"/>
      <c r="D144" s="36"/>
      <c r="E144" s="36"/>
      <c r="F144" s="36"/>
      <c r="G144" t="s">
        <v>351</v>
      </c>
      <c r="H144" s="36"/>
    </row>
    <row r="145" spans="1:8" x14ac:dyDescent="0.25">
      <c r="A145" t="s">
        <v>352</v>
      </c>
      <c r="B145" s="36"/>
      <c r="C145" s="36"/>
      <c r="D145" s="36"/>
      <c r="E145" s="36"/>
      <c r="F145" s="36"/>
      <c r="G145" t="s">
        <v>353</v>
      </c>
      <c r="H145" s="36"/>
    </row>
    <row r="146" spans="1:8" x14ac:dyDescent="0.25">
      <c r="A146" t="s">
        <v>354</v>
      </c>
      <c r="B146" s="36"/>
      <c r="C146" s="36"/>
      <c r="D146" s="36"/>
      <c r="E146" s="36"/>
      <c r="F146" s="36"/>
      <c r="G146" t="s">
        <v>355</v>
      </c>
      <c r="H146" s="36"/>
    </row>
    <row r="147" spans="1:8" x14ac:dyDescent="0.25">
      <c r="A147" t="s">
        <v>356</v>
      </c>
      <c r="B147" s="36"/>
      <c r="C147" s="36"/>
      <c r="D147" s="36"/>
      <c r="E147" s="36"/>
      <c r="F147" s="36"/>
      <c r="G147" t="s">
        <v>357</v>
      </c>
      <c r="H147" s="36"/>
    </row>
    <row r="148" spans="1:8" x14ac:dyDescent="0.25">
      <c r="A148" t="s">
        <v>358</v>
      </c>
      <c r="B148" s="36"/>
      <c r="C148" s="36"/>
      <c r="D148" s="36"/>
      <c r="E148" s="36"/>
      <c r="F148" s="36"/>
      <c r="G148" t="s">
        <v>359</v>
      </c>
      <c r="H148" s="36"/>
    </row>
    <row r="149" spans="1:8" x14ac:dyDescent="0.25">
      <c r="A149" t="s">
        <v>360</v>
      </c>
      <c r="B149" s="36"/>
      <c r="C149" s="36"/>
      <c r="D149" s="36"/>
      <c r="E149" s="36"/>
      <c r="F149" s="36"/>
      <c r="G149" t="s">
        <v>361</v>
      </c>
      <c r="H149" s="36"/>
    </row>
    <row r="150" spans="1:8" x14ac:dyDescent="0.25">
      <c r="A150" t="s">
        <v>362</v>
      </c>
      <c r="B150" s="36"/>
      <c r="C150" s="36"/>
      <c r="D150" s="36"/>
      <c r="E150" s="36"/>
      <c r="F150" s="36"/>
      <c r="G150" t="s">
        <v>363</v>
      </c>
      <c r="H150" s="36"/>
    </row>
    <row r="151" spans="1:8" x14ac:dyDescent="0.25">
      <c r="A151" t="s">
        <v>364</v>
      </c>
      <c r="B151" s="36"/>
      <c r="C151" s="36"/>
      <c r="D151" s="36"/>
      <c r="E151" s="36"/>
      <c r="F151" s="36"/>
      <c r="G151" t="s">
        <v>365</v>
      </c>
      <c r="H151" s="36"/>
    </row>
    <row r="152" spans="1:8" x14ac:dyDescent="0.25">
      <c r="A152" t="s">
        <v>366</v>
      </c>
      <c r="B152" s="36"/>
      <c r="C152" s="36"/>
      <c r="D152" s="36"/>
      <c r="E152" s="36"/>
      <c r="F152" s="36"/>
      <c r="G152" t="s">
        <v>367</v>
      </c>
      <c r="H152" s="36"/>
    </row>
    <row r="153" spans="1:8" x14ac:dyDescent="0.25">
      <c r="A153" t="s">
        <v>368</v>
      </c>
      <c r="B153" s="36"/>
      <c r="C153" s="36"/>
      <c r="D153" s="36"/>
      <c r="E153" s="36"/>
      <c r="F153" s="36"/>
      <c r="G153" t="s">
        <v>369</v>
      </c>
      <c r="H153" s="36"/>
    </row>
    <row r="154" spans="1:8" x14ac:dyDescent="0.25">
      <c r="A154" t="s">
        <v>370</v>
      </c>
      <c r="B154" s="36"/>
      <c r="C154" s="36"/>
      <c r="D154" s="36"/>
      <c r="E154" s="36"/>
      <c r="F154" s="36"/>
      <c r="G154" t="s">
        <v>371</v>
      </c>
      <c r="H154" s="36"/>
    </row>
    <row r="155" spans="1:8" x14ac:dyDescent="0.25">
      <c r="A155" t="s">
        <v>372</v>
      </c>
      <c r="B155" s="36"/>
      <c r="C155" s="36"/>
      <c r="D155" s="36"/>
      <c r="E155" s="36"/>
      <c r="F155" s="36"/>
      <c r="G155" t="s">
        <v>373</v>
      </c>
      <c r="H155" s="36"/>
    </row>
    <row r="156" spans="1:8" x14ac:dyDescent="0.25">
      <c r="A156" t="s">
        <v>374</v>
      </c>
      <c r="B156" s="36"/>
      <c r="C156" s="36"/>
      <c r="D156" s="36"/>
      <c r="E156" s="36"/>
      <c r="F156" s="36"/>
      <c r="G156" t="s">
        <v>375</v>
      </c>
      <c r="H156" s="36"/>
    </row>
    <row r="157" spans="1:8" x14ac:dyDescent="0.25">
      <c r="A157" t="s">
        <v>376</v>
      </c>
      <c r="B157" s="36"/>
      <c r="C157" s="36"/>
      <c r="D157" s="36"/>
      <c r="E157" s="36"/>
      <c r="F157" s="36"/>
      <c r="G157" t="s">
        <v>377</v>
      </c>
      <c r="H157" s="36"/>
    </row>
    <row r="158" spans="1:8" x14ac:dyDescent="0.25">
      <c r="A158" t="s">
        <v>378</v>
      </c>
      <c r="B158" s="36"/>
      <c r="C158" s="36"/>
      <c r="D158" s="36"/>
      <c r="E158" s="36"/>
      <c r="F158" s="36"/>
      <c r="G158" t="s">
        <v>379</v>
      </c>
      <c r="H158" s="36"/>
    </row>
    <row r="159" spans="1:8" x14ac:dyDescent="0.25">
      <c r="A159" t="s">
        <v>380</v>
      </c>
      <c r="B159" s="36"/>
      <c r="C159" s="36"/>
      <c r="D159" s="36"/>
      <c r="E159" s="36"/>
      <c r="F159" s="36"/>
      <c r="G159" t="s">
        <v>381</v>
      </c>
      <c r="H159" s="36"/>
    </row>
    <row r="160" spans="1:8" x14ac:dyDescent="0.25">
      <c r="A160" t="s">
        <v>382</v>
      </c>
      <c r="B160" s="36"/>
      <c r="C160" s="36"/>
      <c r="D160" s="36"/>
      <c r="E160" s="36"/>
      <c r="F160" s="36"/>
      <c r="G160" t="s">
        <v>383</v>
      </c>
      <c r="H160" s="36"/>
    </row>
    <row r="161" spans="1:8" x14ac:dyDescent="0.25">
      <c r="A161" t="s">
        <v>384</v>
      </c>
      <c r="B161" s="36"/>
      <c r="C161" s="36"/>
      <c r="D161" s="36"/>
      <c r="E161" s="36"/>
      <c r="F161" s="36"/>
      <c r="G161" t="s">
        <v>385</v>
      </c>
      <c r="H161" s="36"/>
    </row>
    <row r="162" spans="1:8" x14ac:dyDescent="0.25">
      <c r="A162" t="s">
        <v>386</v>
      </c>
      <c r="B162" s="36"/>
      <c r="C162" s="36"/>
      <c r="D162" s="36"/>
      <c r="E162" s="36"/>
      <c r="F162" s="36"/>
      <c r="G162" t="s">
        <v>387</v>
      </c>
      <c r="H162" s="36"/>
    </row>
    <row r="163" spans="1:8" x14ac:dyDescent="0.25">
      <c r="A163" t="s">
        <v>388</v>
      </c>
      <c r="B163" s="36"/>
      <c r="C163" s="36"/>
      <c r="D163" s="36"/>
      <c r="E163" s="36"/>
      <c r="F163" s="36"/>
      <c r="G163" t="s">
        <v>389</v>
      </c>
      <c r="H163" s="36"/>
    </row>
    <row r="164" spans="1:8" x14ac:dyDescent="0.25">
      <c r="A164" t="s">
        <v>390</v>
      </c>
      <c r="B164" s="36"/>
      <c r="C164" s="36"/>
      <c r="D164" s="36"/>
      <c r="E164" s="36"/>
      <c r="F164" s="36"/>
      <c r="G164" t="s">
        <v>391</v>
      </c>
      <c r="H164" s="36"/>
    </row>
    <row r="165" spans="1:8" x14ac:dyDescent="0.25">
      <c r="A165" t="s">
        <v>392</v>
      </c>
      <c r="B165" s="36"/>
      <c r="C165" s="36"/>
      <c r="D165" s="36"/>
      <c r="E165" s="36"/>
      <c r="F165" s="36"/>
      <c r="G165" t="s">
        <v>393</v>
      </c>
      <c r="H165" s="36"/>
    </row>
    <row r="166" spans="1:8" x14ac:dyDescent="0.25">
      <c r="A166" t="s">
        <v>394</v>
      </c>
      <c r="B166" s="36"/>
      <c r="C166" s="36"/>
      <c r="D166" s="36"/>
      <c r="E166" s="36"/>
      <c r="F166" s="36"/>
      <c r="G166" t="s">
        <v>395</v>
      </c>
      <c r="H166" s="36"/>
    </row>
    <row r="167" spans="1:8" x14ac:dyDescent="0.25">
      <c r="A167" t="s">
        <v>396</v>
      </c>
      <c r="B167" s="36"/>
      <c r="C167" s="36"/>
      <c r="D167" s="36"/>
      <c r="E167" s="36"/>
      <c r="F167" s="36"/>
      <c r="G167" t="s">
        <v>397</v>
      </c>
      <c r="H167" s="36"/>
    </row>
    <row r="168" spans="1:8" x14ac:dyDescent="0.25">
      <c r="A168" t="s">
        <v>398</v>
      </c>
      <c r="B168" s="36"/>
      <c r="C168" s="36"/>
      <c r="D168" s="36"/>
      <c r="E168" s="36"/>
      <c r="F168" s="36"/>
      <c r="G168" t="s">
        <v>399</v>
      </c>
      <c r="H168" s="36"/>
    </row>
    <row r="169" spans="1:8" x14ac:dyDescent="0.25">
      <c r="A169" t="s">
        <v>400</v>
      </c>
      <c r="B169" s="36"/>
      <c r="C169" s="36"/>
      <c r="D169" s="36"/>
      <c r="E169" s="36"/>
      <c r="F169" s="36"/>
      <c r="G169" t="s">
        <v>401</v>
      </c>
      <c r="H169" s="36"/>
    </row>
    <row r="170" spans="1:8" x14ac:dyDescent="0.25">
      <c r="A170" t="s">
        <v>402</v>
      </c>
      <c r="B170" s="36"/>
      <c r="C170" s="36"/>
      <c r="D170" s="36"/>
      <c r="E170" s="36"/>
      <c r="F170" s="36"/>
      <c r="G170" t="s">
        <v>403</v>
      </c>
      <c r="H170" s="36"/>
    </row>
    <row r="171" spans="1:8" x14ac:dyDescent="0.25">
      <c r="A171" t="s">
        <v>404</v>
      </c>
      <c r="B171" s="36"/>
      <c r="C171" s="36"/>
      <c r="D171" s="36"/>
      <c r="E171" s="36"/>
      <c r="F171" s="36"/>
      <c r="G171" t="s">
        <v>405</v>
      </c>
      <c r="H171" s="36"/>
    </row>
    <row r="172" spans="1:8" x14ac:dyDescent="0.25">
      <c r="A172" t="s">
        <v>406</v>
      </c>
      <c r="B172" s="36"/>
      <c r="C172" s="36"/>
      <c r="D172" s="36"/>
      <c r="E172" s="36"/>
      <c r="F172" s="36"/>
      <c r="G172" t="s">
        <v>407</v>
      </c>
      <c r="H172" s="36"/>
    </row>
    <row r="173" spans="1:8" x14ac:dyDescent="0.25">
      <c r="A173" t="s">
        <v>408</v>
      </c>
      <c r="B173" s="36"/>
      <c r="C173" s="36"/>
      <c r="D173" s="36"/>
      <c r="E173" s="36"/>
      <c r="F173" s="36"/>
      <c r="G173" t="s">
        <v>409</v>
      </c>
      <c r="H173" s="36"/>
    </row>
    <row r="174" spans="1:8" x14ac:dyDescent="0.25">
      <c r="A174" t="s">
        <v>410</v>
      </c>
      <c r="B174" s="36"/>
      <c r="C174" s="36"/>
      <c r="D174" s="36"/>
      <c r="E174" s="36"/>
      <c r="F174" s="36"/>
      <c r="G174" t="s">
        <v>411</v>
      </c>
      <c r="H174" s="36"/>
    </row>
    <row r="175" spans="1:8" x14ac:dyDescent="0.25">
      <c r="A175" t="s">
        <v>412</v>
      </c>
      <c r="B175" s="36"/>
      <c r="C175" s="36"/>
      <c r="D175" s="36"/>
      <c r="E175" s="36"/>
      <c r="F175" s="36"/>
      <c r="G175" t="s">
        <v>413</v>
      </c>
      <c r="H175" s="36"/>
    </row>
    <row r="176" spans="1:8" x14ac:dyDescent="0.25">
      <c r="A176" t="s">
        <v>414</v>
      </c>
      <c r="B176" s="36"/>
      <c r="C176" s="36"/>
      <c r="D176" s="36"/>
      <c r="E176" s="36"/>
      <c r="F176" s="36"/>
      <c r="G176" t="s">
        <v>415</v>
      </c>
      <c r="H176" s="36"/>
    </row>
    <row r="177" spans="1:8" x14ac:dyDescent="0.25">
      <c r="A177" t="s">
        <v>416</v>
      </c>
      <c r="B177" s="36"/>
      <c r="C177" s="36"/>
      <c r="D177" s="36"/>
      <c r="E177" s="36"/>
      <c r="F177" s="36"/>
      <c r="G177" t="s">
        <v>417</v>
      </c>
      <c r="H177" s="36"/>
    </row>
    <row r="178" spans="1:8" x14ac:dyDescent="0.25">
      <c r="A178" t="s">
        <v>418</v>
      </c>
      <c r="B178" s="36"/>
      <c r="C178" s="36"/>
      <c r="D178" s="36"/>
      <c r="E178" s="36"/>
      <c r="F178" s="36"/>
      <c r="G178" t="s">
        <v>419</v>
      </c>
      <c r="H178" s="36"/>
    </row>
    <row r="179" spans="1:8" x14ac:dyDescent="0.25">
      <c r="A179" t="s">
        <v>420</v>
      </c>
      <c r="B179" s="36"/>
      <c r="C179" s="36"/>
      <c r="D179" s="36"/>
      <c r="E179" s="36"/>
      <c r="F179" s="36"/>
      <c r="G179" t="s">
        <v>421</v>
      </c>
      <c r="H179" s="36"/>
    </row>
    <row r="180" spans="1:8" x14ac:dyDescent="0.25">
      <c r="A180" t="s">
        <v>422</v>
      </c>
      <c r="B180" s="36"/>
      <c r="C180" s="36"/>
      <c r="D180" s="36"/>
      <c r="E180" s="36"/>
      <c r="F180" s="36"/>
      <c r="G180" t="s">
        <v>423</v>
      </c>
      <c r="H180" s="36"/>
    </row>
    <row r="181" spans="1:8" x14ac:dyDescent="0.25">
      <c r="A181" t="s">
        <v>424</v>
      </c>
      <c r="B181" s="36"/>
      <c r="C181" s="36"/>
      <c r="D181" s="36"/>
      <c r="E181" s="36"/>
      <c r="F181" s="36"/>
      <c r="G181" t="s">
        <v>425</v>
      </c>
      <c r="H181" s="36"/>
    </row>
    <row r="182" spans="1:8" x14ac:dyDescent="0.25">
      <c r="A182" t="s">
        <v>426</v>
      </c>
      <c r="B182" s="36"/>
      <c r="C182" s="36"/>
      <c r="D182" s="36"/>
      <c r="E182" s="36"/>
      <c r="F182" s="36"/>
      <c r="G182" t="s">
        <v>427</v>
      </c>
      <c r="H182" s="36"/>
    </row>
    <row r="183" spans="1:8" x14ac:dyDescent="0.25">
      <c r="A183" t="s">
        <v>428</v>
      </c>
      <c r="B183" s="36"/>
      <c r="C183" s="36"/>
      <c r="D183" s="36"/>
      <c r="E183" s="36"/>
      <c r="F183" s="36"/>
      <c r="G183" t="s">
        <v>429</v>
      </c>
      <c r="H183" s="36"/>
    </row>
    <row r="184" spans="1:8" x14ac:dyDescent="0.25">
      <c r="A184" t="s">
        <v>430</v>
      </c>
      <c r="B184" s="36"/>
      <c r="C184" s="36"/>
      <c r="D184" s="36"/>
      <c r="E184" s="36"/>
      <c r="F184" s="36"/>
      <c r="G184" t="s">
        <v>431</v>
      </c>
      <c r="H184" s="36"/>
    </row>
    <row r="185" spans="1:8" x14ac:dyDescent="0.25">
      <c r="A185" t="s">
        <v>432</v>
      </c>
      <c r="B185" s="36"/>
      <c r="C185" s="36"/>
      <c r="D185" s="36"/>
      <c r="E185" s="36"/>
      <c r="F185" s="36"/>
      <c r="G185" t="s">
        <v>433</v>
      </c>
      <c r="H185" s="36"/>
    </row>
    <row r="186" spans="1:8" x14ac:dyDescent="0.25">
      <c r="A186" t="s">
        <v>434</v>
      </c>
      <c r="B186" s="36"/>
      <c r="C186" s="36"/>
      <c r="D186" s="36"/>
      <c r="E186" s="36"/>
      <c r="F186" s="36"/>
      <c r="G186" t="s">
        <v>435</v>
      </c>
      <c r="H186" s="36"/>
    </row>
    <row r="187" spans="1:8" x14ac:dyDescent="0.25">
      <c r="A187" t="s">
        <v>436</v>
      </c>
      <c r="B187" s="36"/>
      <c r="C187" s="36"/>
      <c r="D187" s="36"/>
      <c r="E187" s="36"/>
      <c r="F187" s="36"/>
      <c r="G187" t="s">
        <v>437</v>
      </c>
      <c r="H187" s="36"/>
    </row>
    <row r="188" spans="1:8" x14ac:dyDescent="0.25">
      <c r="A188" s="37"/>
      <c r="B188" s="36"/>
      <c r="C188" s="36"/>
      <c r="D188" s="36"/>
      <c r="E188" s="36"/>
      <c r="F188" s="36"/>
      <c r="G188" t="s">
        <v>438</v>
      </c>
      <c r="H188" s="36"/>
    </row>
    <row r="189" spans="1:8" x14ac:dyDescent="0.25">
      <c r="A189" s="37"/>
      <c r="B189" s="36"/>
      <c r="C189" s="36"/>
      <c r="D189" s="36"/>
      <c r="E189" s="36"/>
      <c r="F189" s="36"/>
      <c r="G189" t="s">
        <v>439</v>
      </c>
      <c r="H189" s="36"/>
    </row>
    <row r="190" spans="1:8" x14ac:dyDescent="0.25">
      <c r="A190" s="37"/>
      <c r="B190" s="36"/>
      <c r="C190" s="36"/>
      <c r="D190" s="36"/>
      <c r="E190" s="36"/>
      <c r="F190" s="36"/>
      <c r="G190" t="s">
        <v>440</v>
      </c>
      <c r="H190" s="36"/>
    </row>
    <row r="191" spans="1:8" x14ac:dyDescent="0.25">
      <c r="A191" s="37"/>
      <c r="B191" s="36"/>
      <c r="C191" s="36"/>
      <c r="D191" s="36"/>
      <c r="E191" s="36"/>
      <c r="F191" s="36"/>
      <c r="G191" t="s">
        <v>441</v>
      </c>
      <c r="H191" s="36"/>
    </row>
    <row r="192" spans="1:8" x14ac:dyDescent="0.25">
      <c r="A192" s="37"/>
      <c r="B192" s="36"/>
      <c r="C192" s="36"/>
      <c r="D192" s="36"/>
      <c r="E192" s="36"/>
      <c r="F192" s="36"/>
      <c r="G192" t="s">
        <v>442</v>
      </c>
      <c r="H192" s="36"/>
    </row>
    <row r="193" spans="1:8" x14ac:dyDescent="0.25">
      <c r="A193" s="37"/>
      <c r="B193" s="36"/>
      <c r="C193" s="36"/>
      <c r="D193" s="36"/>
      <c r="E193" s="36"/>
      <c r="F193" s="36"/>
      <c r="G193" t="s">
        <v>443</v>
      </c>
      <c r="H193" s="36"/>
    </row>
    <row r="194" spans="1:8" x14ac:dyDescent="0.25">
      <c r="A194" s="37"/>
      <c r="B194" s="36"/>
      <c r="C194" s="36"/>
      <c r="D194" s="36"/>
      <c r="E194" s="36"/>
      <c r="F194" s="36"/>
      <c r="G194" t="s">
        <v>444</v>
      </c>
      <c r="H194" s="36"/>
    </row>
    <row r="195" spans="1:8" x14ac:dyDescent="0.25">
      <c r="A195" s="37"/>
      <c r="B195" s="36"/>
      <c r="C195" s="36"/>
      <c r="D195" s="36"/>
      <c r="E195" s="36"/>
      <c r="F195" s="36"/>
      <c r="G195" t="s">
        <v>445</v>
      </c>
      <c r="H195" s="36"/>
    </row>
    <row r="196" spans="1:8" x14ac:dyDescent="0.25">
      <c r="A196" s="37"/>
      <c r="B196" s="36"/>
      <c r="C196" s="36"/>
      <c r="D196" s="36"/>
      <c r="E196" s="36"/>
      <c r="F196" s="36"/>
      <c r="G196" t="s">
        <v>446</v>
      </c>
      <c r="H196" s="36"/>
    </row>
    <row r="197" spans="1:8" x14ac:dyDescent="0.25">
      <c r="A197" s="37"/>
      <c r="B197" s="36"/>
      <c r="C197" s="36"/>
      <c r="D197" s="36"/>
      <c r="E197" s="36"/>
      <c r="F197" s="36"/>
      <c r="G197" t="s">
        <v>447</v>
      </c>
      <c r="H197" s="36"/>
    </row>
    <row r="198" spans="1:8" x14ac:dyDescent="0.25">
      <c r="A198" s="37"/>
      <c r="B198" s="36"/>
      <c r="C198" s="36"/>
      <c r="D198" s="36"/>
      <c r="E198" s="36"/>
      <c r="F198" s="36"/>
      <c r="G198" t="s">
        <v>448</v>
      </c>
      <c r="H198" s="36"/>
    </row>
    <row r="199" spans="1:8" x14ac:dyDescent="0.25">
      <c r="A199" s="37"/>
      <c r="B199" s="36"/>
      <c r="C199" s="36"/>
      <c r="D199" s="36"/>
      <c r="E199" s="36"/>
      <c r="F199" s="36"/>
      <c r="G199" t="s">
        <v>449</v>
      </c>
      <c r="H199" s="36"/>
    </row>
    <row r="200" spans="1:8" x14ac:dyDescent="0.25">
      <c r="A200" s="37"/>
      <c r="B200" s="36"/>
      <c r="C200" s="36"/>
      <c r="D200" s="36"/>
      <c r="E200" s="36"/>
      <c r="F200" s="36"/>
      <c r="G200" t="s">
        <v>450</v>
      </c>
      <c r="H200" s="36"/>
    </row>
    <row r="201" spans="1:8" x14ac:dyDescent="0.25">
      <c r="A201" s="37"/>
      <c r="B201" s="36"/>
      <c r="C201" s="36"/>
      <c r="D201" s="36"/>
      <c r="E201" s="36"/>
      <c r="F201" s="36"/>
      <c r="G201" t="s">
        <v>451</v>
      </c>
      <c r="H201" s="36"/>
    </row>
    <row r="202" spans="1:8" x14ac:dyDescent="0.25">
      <c r="A202" s="37"/>
      <c r="B202" s="36"/>
      <c r="C202" s="36"/>
      <c r="D202" s="36"/>
      <c r="E202" s="36"/>
      <c r="F202" s="36"/>
      <c r="G202" t="s">
        <v>452</v>
      </c>
      <c r="H202" s="36"/>
    </row>
    <row r="203" spans="1:8" x14ac:dyDescent="0.25">
      <c r="A203" s="37"/>
      <c r="B203" s="36"/>
      <c r="C203" s="36"/>
      <c r="D203" s="36"/>
      <c r="E203" s="36"/>
      <c r="F203" s="36"/>
      <c r="G203" t="s">
        <v>453</v>
      </c>
      <c r="H203" s="36"/>
    </row>
    <row r="204" spans="1:8" x14ac:dyDescent="0.25">
      <c r="A204" s="37"/>
      <c r="B204" s="36"/>
      <c r="C204" s="36"/>
      <c r="D204" s="36"/>
      <c r="E204" s="36"/>
      <c r="F204" s="36"/>
      <c r="G204" t="s">
        <v>454</v>
      </c>
      <c r="H204" s="36"/>
    </row>
    <row r="205" spans="1:8" x14ac:dyDescent="0.25">
      <c r="A205" s="37"/>
      <c r="B205" s="36"/>
      <c r="C205" s="36"/>
      <c r="D205" s="36"/>
      <c r="E205" s="36"/>
      <c r="F205" s="36"/>
      <c r="G205" t="s">
        <v>455</v>
      </c>
      <c r="H205" s="36"/>
    </row>
    <row r="206" spans="1:8" x14ac:dyDescent="0.25">
      <c r="A206" s="37"/>
      <c r="B206" s="36"/>
      <c r="C206" s="36"/>
      <c r="D206" s="36"/>
      <c r="E206" s="36"/>
      <c r="F206" s="36"/>
      <c r="G206" t="s">
        <v>456</v>
      </c>
      <c r="H206" s="36"/>
    </row>
    <row r="207" spans="1:8" x14ac:dyDescent="0.25">
      <c r="A207" s="37"/>
      <c r="B207" s="36"/>
      <c r="C207" s="36"/>
      <c r="D207" s="36"/>
      <c r="E207" s="36"/>
      <c r="F207" s="36"/>
      <c r="G207" t="s">
        <v>457</v>
      </c>
      <c r="H207" s="36"/>
    </row>
    <row r="208" spans="1:8" x14ac:dyDescent="0.25">
      <c r="A208" s="37"/>
      <c r="B208" s="36"/>
      <c r="C208" s="36"/>
      <c r="D208" s="36"/>
      <c r="E208" s="36"/>
      <c r="F208" s="36"/>
      <c r="G208" t="s">
        <v>458</v>
      </c>
      <c r="H208" s="36"/>
    </row>
    <row r="209" spans="1:8" x14ac:dyDescent="0.25">
      <c r="A209" s="37"/>
      <c r="B209" s="36"/>
      <c r="C209" s="36"/>
      <c r="D209" s="36"/>
      <c r="E209" s="36"/>
      <c r="F209" s="36"/>
      <c r="G209" t="s">
        <v>459</v>
      </c>
      <c r="H209" s="36"/>
    </row>
    <row r="210" spans="1:8" x14ac:dyDescent="0.25">
      <c r="A210" s="37"/>
      <c r="B210" s="36"/>
      <c r="C210" s="36"/>
      <c r="D210" s="36"/>
      <c r="E210" s="36"/>
      <c r="F210" s="36"/>
      <c r="G210" t="s">
        <v>460</v>
      </c>
      <c r="H210" s="36"/>
    </row>
    <row r="211" spans="1:8" x14ac:dyDescent="0.25">
      <c r="A211" s="37"/>
      <c r="B211" s="36"/>
      <c r="C211" s="36"/>
      <c r="D211" s="36"/>
      <c r="E211" s="36"/>
      <c r="F211" s="36"/>
      <c r="G211" t="s">
        <v>461</v>
      </c>
      <c r="H211" s="36"/>
    </row>
    <row r="212" spans="1:8" x14ac:dyDescent="0.25">
      <c r="A212" s="37"/>
      <c r="B212" s="36"/>
      <c r="C212" s="36"/>
      <c r="D212" s="36"/>
      <c r="E212" s="36"/>
      <c r="F212" s="36"/>
      <c r="G212" t="s">
        <v>462</v>
      </c>
      <c r="H212" s="36"/>
    </row>
    <row r="213" spans="1:8" x14ac:dyDescent="0.25">
      <c r="A213" s="37"/>
      <c r="B213" s="36"/>
      <c r="C213" s="36"/>
      <c r="D213" s="36"/>
      <c r="E213" s="36"/>
      <c r="F213" s="36"/>
      <c r="G213" t="s">
        <v>463</v>
      </c>
      <c r="H213" s="36"/>
    </row>
    <row r="214" spans="1:8" x14ac:dyDescent="0.25">
      <c r="A214" s="37"/>
      <c r="B214" s="36"/>
      <c r="C214" s="36"/>
      <c r="D214" s="36"/>
      <c r="E214" s="36"/>
      <c r="F214" s="36"/>
      <c r="G214" t="s">
        <v>464</v>
      </c>
      <c r="H214" s="36"/>
    </row>
    <row r="215" spans="1:8" x14ac:dyDescent="0.25">
      <c r="A215" s="37"/>
      <c r="B215" s="36"/>
      <c r="C215" s="36"/>
      <c r="D215" s="36"/>
      <c r="E215" s="36"/>
      <c r="F215" s="36"/>
      <c r="G215" t="s">
        <v>465</v>
      </c>
      <c r="H215" s="36"/>
    </row>
    <row r="216" spans="1:8" x14ac:dyDescent="0.25">
      <c r="A216" s="37"/>
      <c r="B216" s="36"/>
      <c r="C216" s="36"/>
      <c r="D216" s="36"/>
      <c r="E216" s="36"/>
      <c r="F216" s="36"/>
      <c r="G216" t="s">
        <v>466</v>
      </c>
      <c r="H216" s="36"/>
    </row>
    <row r="217" spans="1:8" x14ac:dyDescent="0.25">
      <c r="A217" s="37"/>
      <c r="B217" s="36"/>
      <c r="C217" s="36"/>
      <c r="D217" s="36"/>
      <c r="E217" s="36"/>
      <c r="F217" s="36"/>
      <c r="G217" t="s">
        <v>467</v>
      </c>
      <c r="H217" s="36"/>
    </row>
    <row r="218" spans="1:8" x14ac:dyDescent="0.25">
      <c r="A218" s="37"/>
      <c r="B218" s="36"/>
      <c r="C218" s="36"/>
      <c r="D218" s="36"/>
      <c r="E218" s="36"/>
      <c r="F218" s="36"/>
      <c r="G218" t="s">
        <v>468</v>
      </c>
      <c r="H218" s="36"/>
    </row>
    <row r="219" spans="1:8" x14ac:dyDescent="0.25">
      <c r="A219" s="37"/>
      <c r="B219" s="36"/>
      <c r="C219" s="36"/>
      <c r="D219" s="36"/>
      <c r="E219" s="36"/>
      <c r="F219" s="36"/>
      <c r="G219" t="s">
        <v>469</v>
      </c>
      <c r="H219" s="36"/>
    </row>
    <row r="220" spans="1:8" x14ac:dyDescent="0.25">
      <c r="A220" s="37"/>
      <c r="B220" s="36"/>
      <c r="C220" s="36"/>
      <c r="D220" s="36"/>
      <c r="E220" s="36"/>
      <c r="F220" s="36"/>
      <c r="G220" t="s">
        <v>470</v>
      </c>
      <c r="H220" s="36"/>
    </row>
    <row r="221" spans="1:8" x14ac:dyDescent="0.25">
      <c r="A221" s="37"/>
      <c r="B221" s="36"/>
      <c r="C221" s="36"/>
      <c r="D221" s="36"/>
      <c r="E221" s="36"/>
      <c r="F221" s="36"/>
      <c r="G221" t="s">
        <v>471</v>
      </c>
      <c r="H221" s="36"/>
    </row>
    <row r="222" spans="1:8" x14ac:dyDescent="0.25">
      <c r="A222" s="37"/>
      <c r="B222" s="36"/>
      <c r="C222" s="36"/>
      <c r="D222" s="36"/>
      <c r="E222" s="36"/>
      <c r="F222" s="36"/>
      <c r="G222" t="s">
        <v>472</v>
      </c>
      <c r="H222" s="36"/>
    </row>
    <row r="223" spans="1:8" x14ac:dyDescent="0.25">
      <c r="A223" s="37"/>
      <c r="B223" s="36"/>
      <c r="C223" s="36"/>
      <c r="D223" s="36"/>
      <c r="E223" s="36"/>
      <c r="F223" s="36"/>
      <c r="G223" t="s">
        <v>473</v>
      </c>
      <c r="H223" s="36"/>
    </row>
    <row r="224" spans="1:8" x14ac:dyDescent="0.25">
      <c r="A224" s="37"/>
      <c r="B224" s="36"/>
      <c r="C224" s="36"/>
      <c r="D224" s="36"/>
      <c r="E224" s="36"/>
      <c r="F224" s="36"/>
      <c r="G224" t="s">
        <v>474</v>
      </c>
      <c r="H224" s="36"/>
    </row>
    <row r="225" spans="1:8" x14ac:dyDescent="0.25">
      <c r="A225" s="37"/>
      <c r="B225" s="36"/>
      <c r="C225" s="36"/>
      <c r="D225" s="36"/>
      <c r="E225" s="36"/>
      <c r="F225" s="36"/>
      <c r="G225" t="s">
        <v>475</v>
      </c>
      <c r="H225" s="36"/>
    </row>
    <row r="226" spans="1:8" x14ac:dyDescent="0.25">
      <c r="A226" s="37"/>
      <c r="B226" s="36"/>
      <c r="C226" s="36"/>
      <c r="D226" s="36"/>
      <c r="E226" s="36"/>
      <c r="F226" s="36"/>
      <c r="G226" t="s">
        <v>476</v>
      </c>
      <c r="H226" s="36"/>
    </row>
    <row r="227" spans="1:8" x14ac:dyDescent="0.25">
      <c r="A227" s="37"/>
      <c r="B227" s="36"/>
      <c r="C227" s="36"/>
      <c r="D227" s="36"/>
      <c r="E227" s="36"/>
      <c r="F227" s="36"/>
      <c r="G227" t="s">
        <v>477</v>
      </c>
      <c r="H227" s="36"/>
    </row>
    <row r="228" spans="1:8" x14ac:dyDescent="0.25">
      <c r="A228" s="37"/>
      <c r="B228" s="36"/>
      <c r="C228" s="36"/>
      <c r="D228" s="36"/>
      <c r="E228" s="36"/>
      <c r="F228" s="36"/>
      <c r="G228" t="s">
        <v>478</v>
      </c>
      <c r="H228" s="36"/>
    </row>
    <row r="229" spans="1:8" x14ac:dyDescent="0.25">
      <c r="A229" s="37"/>
      <c r="B229" s="36"/>
      <c r="C229" s="36"/>
      <c r="D229" s="36"/>
      <c r="E229" s="36"/>
      <c r="F229" s="36"/>
      <c r="G229" t="s">
        <v>479</v>
      </c>
      <c r="H229" s="36"/>
    </row>
    <row r="230" spans="1:8" x14ac:dyDescent="0.25">
      <c r="A230" s="37"/>
      <c r="B230" s="36"/>
      <c r="C230" s="36"/>
      <c r="D230" s="36"/>
      <c r="E230" s="36"/>
      <c r="F230" s="36"/>
      <c r="G230" t="s">
        <v>480</v>
      </c>
      <c r="H230" s="36"/>
    </row>
    <row r="231" spans="1:8" x14ac:dyDescent="0.25">
      <c r="A231" s="37"/>
      <c r="B231" s="36"/>
      <c r="C231" s="36"/>
      <c r="D231" s="36"/>
      <c r="E231" s="36"/>
      <c r="F231" s="36"/>
      <c r="G231" t="s">
        <v>481</v>
      </c>
      <c r="H231" s="36"/>
    </row>
    <row r="232" spans="1:8" x14ac:dyDescent="0.25">
      <c r="A232" s="37"/>
      <c r="B232" s="36"/>
      <c r="C232" s="36"/>
      <c r="D232" s="36"/>
      <c r="E232" s="36"/>
      <c r="F232" s="36"/>
      <c r="G232" t="s">
        <v>482</v>
      </c>
      <c r="H232" s="36"/>
    </row>
    <row r="233" spans="1:8" x14ac:dyDescent="0.25">
      <c r="A233" s="37"/>
      <c r="B233" s="36"/>
      <c r="C233" s="36"/>
      <c r="D233" s="36"/>
      <c r="E233" s="36"/>
      <c r="F233" s="36"/>
      <c r="G233" t="s">
        <v>483</v>
      </c>
      <c r="H233" s="36"/>
    </row>
    <row r="234" spans="1:8" x14ac:dyDescent="0.25">
      <c r="A234" s="37"/>
      <c r="B234" s="36"/>
      <c r="C234" s="36"/>
      <c r="D234" s="36"/>
      <c r="E234" s="36"/>
      <c r="F234" s="36"/>
      <c r="G234" t="s">
        <v>484</v>
      </c>
      <c r="H234" s="36"/>
    </row>
    <row r="235" spans="1:8" x14ac:dyDescent="0.25">
      <c r="A235" s="37"/>
      <c r="B235" s="36"/>
      <c r="C235" s="36"/>
      <c r="D235" s="36"/>
      <c r="E235" s="36"/>
      <c r="F235" s="36"/>
      <c r="G235" t="s">
        <v>485</v>
      </c>
      <c r="H235" s="36"/>
    </row>
    <row r="236" spans="1:8" x14ac:dyDescent="0.25">
      <c r="A236" s="37"/>
      <c r="B236" s="36"/>
      <c r="C236" s="36"/>
      <c r="D236" s="36"/>
      <c r="E236" s="36"/>
      <c r="F236" s="36"/>
      <c r="G236" t="s">
        <v>486</v>
      </c>
      <c r="H236" s="36"/>
    </row>
    <row r="237" spans="1:8" x14ac:dyDescent="0.25">
      <c r="A237" s="37"/>
      <c r="B237" s="36"/>
      <c r="C237" s="36"/>
      <c r="D237" s="36"/>
      <c r="E237" s="36"/>
      <c r="F237" s="36"/>
      <c r="G237" t="s">
        <v>487</v>
      </c>
      <c r="H237" s="36"/>
    </row>
    <row r="238" spans="1:8" x14ac:dyDescent="0.25">
      <c r="A238" s="37"/>
      <c r="B238" s="36"/>
      <c r="C238" s="36"/>
      <c r="D238" s="36"/>
      <c r="E238" s="36"/>
      <c r="F238" s="36"/>
      <c r="G238" t="s">
        <v>488</v>
      </c>
      <c r="H238" s="36"/>
    </row>
    <row r="239" spans="1:8" x14ac:dyDescent="0.25">
      <c r="A239" s="37"/>
      <c r="B239" s="36"/>
      <c r="C239" s="36"/>
      <c r="D239" s="36"/>
      <c r="E239" s="36"/>
      <c r="F239" s="36"/>
      <c r="G239" t="s">
        <v>489</v>
      </c>
      <c r="H239" s="36"/>
    </row>
    <row r="240" spans="1:8" x14ac:dyDescent="0.25">
      <c r="A240" s="37"/>
      <c r="B240" s="36"/>
      <c r="C240" s="36"/>
      <c r="D240" s="36"/>
      <c r="E240" s="36"/>
      <c r="F240" s="36"/>
      <c r="G240" t="s">
        <v>490</v>
      </c>
      <c r="H240" s="36"/>
    </row>
    <row r="241" spans="1:8" x14ac:dyDescent="0.25">
      <c r="A241" s="37"/>
      <c r="B241" s="36"/>
      <c r="C241" s="36"/>
      <c r="D241" s="36"/>
      <c r="E241" s="36"/>
      <c r="F241" s="36"/>
      <c r="G241" t="s">
        <v>491</v>
      </c>
      <c r="H241" s="36"/>
    </row>
    <row r="242" spans="1:8" x14ac:dyDescent="0.25">
      <c r="A242" s="37"/>
      <c r="B242" s="36"/>
      <c r="C242" s="36"/>
      <c r="D242" s="36"/>
      <c r="E242" s="36"/>
      <c r="F242" s="36"/>
      <c r="G242" t="s">
        <v>492</v>
      </c>
      <c r="H242" s="36"/>
    </row>
    <row r="243" spans="1:8" x14ac:dyDescent="0.25">
      <c r="A243" s="37"/>
      <c r="B243" s="36"/>
      <c r="C243" s="36"/>
      <c r="D243" s="36"/>
      <c r="E243" s="36"/>
      <c r="F243" s="36"/>
      <c r="G243" t="s">
        <v>493</v>
      </c>
      <c r="H243" s="36"/>
    </row>
    <row r="244" spans="1:8" x14ac:dyDescent="0.25">
      <c r="A244" s="37"/>
      <c r="B244" s="36"/>
      <c r="C244" s="36"/>
      <c r="D244" s="36"/>
      <c r="E244" s="36"/>
      <c r="F244" s="36"/>
      <c r="G244" t="s">
        <v>494</v>
      </c>
      <c r="H244" s="36"/>
    </row>
    <row r="245" spans="1:8" x14ac:dyDescent="0.25">
      <c r="A245" s="37"/>
      <c r="B245" s="36"/>
      <c r="C245" s="36"/>
      <c r="D245" s="36"/>
      <c r="E245" s="36"/>
      <c r="F245" s="36"/>
      <c r="G245" t="s">
        <v>495</v>
      </c>
      <c r="H245" s="36"/>
    </row>
    <row r="246" spans="1:8" x14ac:dyDescent="0.25">
      <c r="A246" s="36"/>
      <c r="B246" s="36"/>
      <c r="C246" s="36"/>
      <c r="D246" s="36"/>
      <c r="E246" s="36"/>
      <c r="F246" s="36"/>
      <c r="G246" t="s">
        <v>496</v>
      </c>
      <c r="H246" s="36"/>
    </row>
    <row r="247" spans="1:8" x14ac:dyDescent="0.25">
      <c r="A247" s="36"/>
      <c r="B247" s="36"/>
      <c r="C247" s="36"/>
      <c r="D247" s="36"/>
      <c r="E247" s="36"/>
      <c r="F247" s="36"/>
      <c r="G247" t="s">
        <v>497</v>
      </c>
      <c r="H247" s="36"/>
    </row>
    <row r="248" spans="1:8" x14ac:dyDescent="0.25">
      <c r="A248" s="36"/>
      <c r="B248" s="36"/>
      <c r="C248" s="36"/>
      <c r="D248" s="36"/>
      <c r="E248" s="36"/>
      <c r="F248" s="36"/>
      <c r="G248" t="s">
        <v>498</v>
      </c>
      <c r="H248" s="36"/>
    </row>
    <row r="249" spans="1:8" x14ac:dyDescent="0.25">
      <c r="A249" s="36"/>
      <c r="B249" s="36"/>
      <c r="C249" s="36"/>
      <c r="D249" s="36"/>
      <c r="E249" s="36"/>
      <c r="F249" s="36"/>
      <c r="G249" t="s">
        <v>499</v>
      </c>
      <c r="H249" s="36"/>
    </row>
    <row r="250" spans="1:8" x14ac:dyDescent="0.25">
      <c r="A250" s="36"/>
      <c r="B250" s="36"/>
      <c r="C250" s="36"/>
      <c r="D250" s="36"/>
      <c r="E250" s="36"/>
      <c r="F250" s="36"/>
      <c r="G250" t="s">
        <v>500</v>
      </c>
      <c r="H250" s="36"/>
    </row>
    <row r="251" spans="1:8" x14ac:dyDescent="0.25">
      <c r="A251" s="36"/>
      <c r="B251" s="36"/>
      <c r="C251" s="36"/>
      <c r="D251" s="36"/>
      <c r="E251" s="36"/>
      <c r="F251" s="36"/>
      <c r="G251" t="s">
        <v>501</v>
      </c>
      <c r="H251" s="36"/>
    </row>
    <row r="252" spans="1:8" hidden="1" x14ac:dyDescent="0.25">
      <c r="A252" s="36"/>
      <c r="B252" s="36"/>
      <c r="C252" s="36"/>
      <c r="D252" s="36"/>
      <c r="E252" s="36"/>
      <c r="F252" s="36"/>
      <c r="H252" s="36"/>
    </row>
  </sheetData>
  <sheetProtection algorithmName="SHA-512" hashValue="cRUhDyj/loO6/3hseR33IlxMzVWuwZauwwWDcQlmydmLxch7LQ6/Mk4Mz8MIn4w6R2UiUe7T1dfIthJhS+31Vw==" saltValue="AbCR5EkOoK4KH7V2tC/mdQ=="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E710F796-E5BF-4CBA-B065-0D3E7170E9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PFE.01.02.31</vt:lpstr>
      <vt:lpstr>PF.50.01.28</vt:lpstr>
      <vt:lpstr>PF.51.01.28</vt:lpstr>
      <vt:lpstr>PFE.02.01.32</vt:lpstr>
      <vt:lpstr>Validations</vt:lpstr>
      <vt:lpstr>Codes</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Nevin, Ciaran</dc:creator>
  <cp:keywords>Public</cp:keywords>
  <cp:lastModifiedBy>Stewart, Colleen</cp:lastModifiedBy>
  <dcterms:created xsi:type="dcterms:W3CDTF">2019-10-24T10:27:34Z</dcterms:created>
  <dcterms:modified xsi:type="dcterms:W3CDTF">2019-11-15T15:00:17Z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6130742f-7431-40c4-ad79-a2066f51101a</vt:lpwstr>
  </property>
  <property fmtid="{D5CDD505-2E9C-101B-9397-08002B2CF9AE}" pid="3" name="{A44787D4-0540-4523-9961-78E4036D8C6D}">
    <vt:lpwstr>{83F8FB19-C63C-4CB4-A41A-A0C89EBE9D80}</vt:lpwstr>
  </property>
  <property fmtid="{D5CDD505-2E9C-101B-9397-08002B2CF9AE}" pid="4" name="bjSaver">
    <vt:lpwstr>GPN8TEZzdqCXSDUYkaEiyLN+pgmwXGW/</vt:lpwstr>
  </property>
  <property fmtid="{D5CDD505-2E9C-101B-9397-08002B2CF9AE}" pid="5" name="bjDocumentLabelXML">
    <vt:lpwstr>&lt;?xml version="1.0" encoding="us-ascii"?&gt;&lt;sisl xmlns:xsd="http://www.w3.org/2001/XMLSchema" xmlns:xsi="http://www.w3.org/2001/XMLSchema-instance" sislVersion="0" policy="a586b747-2a7c-4f57-bcd1-e81df5c8c005" origin="defaultValue" xmlns="http://www.boldonj</vt:lpwstr>
  </property>
  <property fmtid="{D5CDD505-2E9C-101B-9397-08002B2CF9AE}" pid="6" name="bjDocumentLabelXML-0">
    <vt:lpwstr>ames.com/2008/01/sie/internal/label"&gt;&lt;element uid="33ed6465-8d2f-4fab-bbbc-787e2c148707" value="" /&gt;&lt;/sisl&gt;</vt:lpwstr>
  </property>
  <property fmtid="{D5CDD505-2E9C-101B-9397-08002B2CF9AE}" pid="7" name="bjDocumentSecurityLabel">
    <vt:lpwstr>Public</vt:lpwstr>
  </property>
  <property fmtid="{D5CDD505-2E9C-101B-9397-08002B2CF9AE}" pid="8" name="bjLeftHeaderLabel-first">
    <vt:lpwstr>&amp;"Times New Roman,Regular"&amp;12&amp;K000000Central Bank of Ireland - PUBLIC</vt:lpwstr>
  </property>
  <property fmtid="{D5CDD505-2E9C-101B-9397-08002B2CF9AE}" pid="9" name="bjLeftHeaderLabel-even">
    <vt:lpwstr>&amp;"Times New Roman,Regular"&amp;12&amp;K000000Central Bank of Ireland - PUBLIC</vt:lpwstr>
  </property>
  <property fmtid="{D5CDD505-2E9C-101B-9397-08002B2CF9AE}" pid="10" name="bjLeftHeaderLabel">
    <vt:lpwstr>&amp;"Times New Roman,Regular"&amp;12&amp;K000000Central Bank of Ireland - PUBLIC</vt:lpwstr>
  </property>
</Properties>
</file>